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ohd Faiz\Desktop\"/>
    </mc:Choice>
  </mc:AlternateContent>
  <bookViews>
    <workbookView xWindow="0" yWindow="0" windowWidth="28800" windowHeight="12435"/>
  </bookViews>
  <sheets>
    <sheet name="Kriteria " sheetId="1" r:id="rId1"/>
    <sheet name="Dashboard" sheetId="2" r:id="rId2"/>
  </sheets>
  <definedNames>
    <definedName name="_xlnm._FilterDatabase" localSheetId="0" hidden="1">'Kriteria '!$B$7:$J$126</definedName>
    <definedName name="FAK__REKABENTUK_SENIBINA">#REF!</definedName>
    <definedName name="FAK_ALAM_SEKITAR">#REF!</definedName>
    <definedName name="FAK_PENDIDIKAN">#REF!</definedName>
    <definedName name="FAK_PERHUTANAN">#REF!</definedName>
    <definedName name="FAK_PERTANIAN">#REF!</definedName>
    <definedName name="FAK_PERUB_VETERINAR">#REF!</definedName>
    <definedName name="Fak_Perubatan_Sains_Kesihatan">#REF!</definedName>
    <definedName name="FAK_SAINS">#REF!</definedName>
    <definedName name="FAK_SAINS_KOMP_TEKN_MAK">#REF!</definedName>
    <definedName name="FAK_SAINS_PERTANIAN_MAKANAN">#REF!</definedName>
    <definedName name="FAK_SAINS_TENOLOGI_MAKANAN">#REF!</definedName>
    <definedName name="INS_BIOSAINS">#REF!</definedName>
    <definedName name="INS_KAJ_DASAR_PERTANIAN_MAKANAN">#REF!</definedName>
    <definedName name="INS_KAJIAN_PERLADANGAN">#REF!</definedName>
    <definedName name="INS_PENGAJIAN_SAINS_SOSIAL">#REF!</definedName>
    <definedName name="INS_PENYELIDIKAN_MATEMATIK">#REF!</definedName>
    <definedName name="INS_PENYELIDIKAN_PENUAAN">#REF!</definedName>
    <definedName name="INS_PENYELIDIKAN_PRODUK_HALAL">#REF!</definedName>
    <definedName name="INS_PERHUTANAN_TROPIKA_PRODUK_HUTAN">#REF!</definedName>
    <definedName name="INS_PERTANIAN_TROPIKA_SEKURITI_MAKANAN">#REF!</definedName>
    <definedName name="INS_TEKNOLOGI_MAJU">#REF!</definedName>
    <definedName name="KOLEJ_CANSELOR">#REF!</definedName>
    <definedName name="KOLEJ_DUA_BELAS">#REF!</definedName>
    <definedName name="KOLEJ_EMPAT_BELAS">#REF!</definedName>
    <definedName name="KOLEJ_ENAM_BELAS">#REF!</definedName>
    <definedName name="KOLEJ_KEDUA">#REF!</definedName>
    <definedName name="KOLEJ_KEENAM">#REF!</definedName>
    <definedName name="KOLEJ_KELIMA">#REF!</definedName>
    <definedName name="KOLEJ_LIMA_BELAS">#REF!</definedName>
    <definedName name="KOLEJ_MOHAMAD_RASHID">#REF!</definedName>
    <definedName name="KOLEJ_PENDETA_ZAABA">#REF!</definedName>
    <definedName name="KOLEJ_SEBELAS">#REF!</definedName>
    <definedName name="KOLEJ_SEPULUH">#REF!</definedName>
    <definedName name="KOLEJ_SULTAN_ALAEDDIN_SULEIMAN_SHAH">#REF!</definedName>
    <definedName name="KOLEJ_TIGA_BELAS">#REF!</definedName>
    <definedName name="KOLEJ_TUN_DR_ISMAIL">#REF!</definedName>
    <definedName name="KOLEJ_TUN_PERAK">#REF!</definedName>
    <definedName name="PASUKAN_LATIHAN_PEGAWAI_SIMPANAN">#REF!</definedName>
    <definedName name="PEJABAT_BURSAR">#REF!</definedName>
    <definedName name="PEJABAT_NAIB_CANSELOR">#REF!</definedName>
    <definedName name="PEJABAT_PEMBANGUNAN">#REF!</definedName>
    <definedName name="PEJABAT_PENASIHAT_UNDANG2">#REF!</definedName>
    <definedName name="PEJABAT_PENDAFTAR">#REF!</definedName>
    <definedName name="PEJABAT_TNCAA">#REF!</definedName>
    <definedName name="PEJABAT_TNCHEPA">#REF!</definedName>
    <definedName name="PEJABAT_TNCJIM">#REF!</definedName>
    <definedName name="PEJABAT_TNCPI">#REF!</definedName>
    <definedName name="PENERBIT">#REF!</definedName>
    <definedName name="PERPUSTAKAAN">#REF!</definedName>
    <definedName name="PUSAT_ALUMNI">#REF!</definedName>
    <definedName name="PUSAT_ANTARABANGSA">#REF!</definedName>
    <definedName name="PUSAT_ASASI_SAINS_PERTANIAN">#REF!</definedName>
    <definedName name="PUSAT_ISLAM">#REF!</definedName>
    <definedName name="PUSAT_JAMINAN_KUALITI">#REF!</definedName>
    <definedName name="PUSAT_KEBUDAYAAN">#REF!</definedName>
    <definedName name="PUSAT_KESIHATAN">#REF!</definedName>
    <definedName name="PUSAT_KOKURIKULM">#REF!</definedName>
    <definedName name="PUSAT_PEMAJUAN_KOMPETENSI_BAHASA">#REF!</definedName>
    <definedName name="PUSAT_PEMBANGUNAN_AKADEMIK">#REF!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2" l="1"/>
  <c r="D5" i="2"/>
  <c r="D6" i="2"/>
  <c r="X19" i="2"/>
  <c r="Y19" i="2" s="1"/>
  <c r="X21" i="2"/>
  <c r="Y21" i="2" s="1"/>
  <c r="X23" i="2"/>
  <c r="Y23" i="2" s="1"/>
  <c r="X25" i="2"/>
  <c r="Y25" i="2" s="1"/>
  <c r="X27" i="2"/>
  <c r="Y27" i="2" s="1"/>
  <c r="X29" i="2"/>
  <c r="Y29" i="2" s="1"/>
  <c r="X31" i="2"/>
  <c r="Y31" i="2" s="1"/>
  <c r="W69" i="2"/>
  <c r="J9" i="1"/>
  <c r="J10" i="1"/>
  <c r="J12" i="1"/>
  <c r="J13" i="1"/>
  <c r="J14" i="1"/>
  <c r="J16" i="1"/>
  <c r="J17" i="1"/>
  <c r="J18" i="1"/>
  <c r="H25" i="1"/>
  <c r="J26" i="1"/>
  <c r="J27" i="1"/>
  <c r="J28" i="1"/>
  <c r="J29" i="1"/>
  <c r="J30" i="1"/>
  <c r="J31" i="1"/>
  <c r="J32" i="1"/>
  <c r="J33" i="1"/>
  <c r="J34" i="1"/>
  <c r="J35" i="1"/>
  <c r="J36" i="1"/>
  <c r="J37" i="1"/>
  <c r="J38" i="1"/>
  <c r="J39" i="1"/>
  <c r="J40" i="1"/>
  <c r="J48" i="1"/>
  <c r="J49" i="1"/>
  <c r="J50" i="1"/>
  <c r="J52" i="1"/>
  <c r="J53" i="1"/>
  <c r="J54" i="1"/>
  <c r="J55" i="1"/>
  <c r="J58" i="1"/>
  <c r="J59" i="1"/>
  <c r="H61" i="1"/>
  <c r="J62" i="1"/>
  <c r="J63" i="1"/>
  <c r="J64" i="1"/>
  <c r="H66" i="1"/>
  <c r="J67" i="1"/>
  <c r="J68" i="1"/>
  <c r="J69" i="1"/>
  <c r="J70" i="1"/>
  <c r="J71" i="1"/>
  <c r="J72" i="1"/>
  <c r="J73" i="1"/>
  <c r="J74" i="1"/>
  <c r="J75" i="1"/>
  <c r="H76" i="1"/>
  <c r="J77" i="1"/>
  <c r="J78" i="1"/>
  <c r="J79" i="1"/>
  <c r="J80" i="1"/>
  <c r="J81" i="1"/>
  <c r="J82" i="1"/>
  <c r="J84" i="1"/>
  <c r="J85" i="1"/>
  <c r="J87" i="1"/>
  <c r="J88" i="1"/>
  <c r="J89" i="1"/>
  <c r="J90" i="1"/>
  <c r="J91" i="1"/>
  <c r="J93" i="1"/>
  <c r="J94" i="1"/>
  <c r="J95" i="1"/>
  <c r="J96" i="1"/>
  <c r="J97" i="1"/>
  <c r="J98" i="1"/>
  <c r="J99" i="1"/>
  <c r="J100" i="1"/>
  <c r="J101" i="1"/>
  <c r="J102" i="1"/>
  <c r="J103" i="1"/>
  <c r="H110" i="1"/>
  <c r="J111" i="1"/>
  <c r="J112" i="1"/>
  <c r="J113" i="1"/>
  <c r="J114" i="1"/>
  <c r="J115" i="1"/>
  <c r="J116" i="1"/>
  <c r="J123" i="1" s="1"/>
  <c r="U25" i="2" s="1"/>
  <c r="J117" i="1"/>
  <c r="J118" i="1"/>
  <c r="J119" i="1"/>
  <c r="J120" i="1"/>
  <c r="J121" i="1"/>
  <c r="J128" i="1"/>
  <c r="J129" i="1"/>
  <c r="J130" i="1"/>
  <c r="J132" i="1"/>
  <c r="J133" i="1"/>
  <c r="J134" i="1"/>
  <c r="J136" i="1"/>
  <c r="J137" i="1"/>
  <c r="J138" i="1"/>
  <c r="J139" i="1"/>
  <c r="J140" i="1"/>
  <c r="J142" i="1"/>
  <c r="J143" i="1"/>
  <c r="J144" i="1"/>
  <c r="J145" i="1"/>
  <c r="J146" i="1"/>
  <c r="J147" i="1"/>
  <c r="H154" i="1"/>
  <c r="J155" i="1"/>
  <c r="J156" i="1"/>
  <c r="J157" i="1"/>
  <c r="J158" i="1"/>
  <c r="J160" i="1"/>
  <c r="J161" i="1"/>
  <c r="J163" i="1"/>
  <c r="J164" i="1"/>
  <c r="J172" i="1"/>
  <c r="J174" i="1"/>
  <c r="J175" i="1"/>
  <c r="J176" i="1"/>
  <c r="J211" i="1" s="1"/>
  <c r="J177" i="1"/>
  <c r="J178" i="1"/>
  <c r="J179" i="1"/>
  <c r="J180" i="1"/>
  <c r="J182" i="1"/>
  <c r="J183" i="1"/>
  <c r="J185" i="1"/>
  <c r="J186" i="1"/>
  <c r="J188" i="1"/>
  <c r="J189" i="1"/>
  <c r="J191" i="1"/>
  <c r="J192" i="1"/>
  <c r="J193" i="1"/>
  <c r="J195" i="1"/>
  <c r="J196" i="1"/>
  <c r="J197" i="1"/>
  <c r="J198" i="1"/>
  <c r="J199" i="1"/>
  <c r="J200" i="1"/>
  <c r="J201" i="1"/>
  <c r="J202" i="1"/>
  <c r="J204" i="1"/>
  <c r="J205" i="1"/>
  <c r="J206" i="1"/>
  <c r="J207" i="1"/>
  <c r="J208" i="1"/>
  <c r="J209" i="1"/>
  <c r="J210" i="1"/>
  <c r="J165" i="1" l="1"/>
  <c r="J167" i="1" s="1"/>
  <c r="J212" i="1"/>
  <c r="J213" i="1" s="1"/>
  <c r="J166" i="1"/>
  <c r="J105" i="1"/>
  <c r="U59" i="2" s="1"/>
  <c r="J104" i="1"/>
  <c r="J106" i="1" s="1"/>
  <c r="J42" i="1"/>
  <c r="U21" i="2" s="1"/>
  <c r="J149" i="1"/>
  <c r="U27" i="2" s="1"/>
  <c r="J122" i="1"/>
  <c r="J124" i="1" s="1"/>
  <c r="V25" i="2" s="1"/>
  <c r="J41" i="1"/>
  <c r="J20" i="1"/>
  <c r="U49" i="2" s="1"/>
  <c r="J19" i="1"/>
  <c r="J21" i="1" s="1"/>
  <c r="J23" i="1" s="1"/>
  <c r="J126" i="1"/>
  <c r="U31" i="2"/>
  <c r="U64" i="2" s="1"/>
  <c r="J214" i="1"/>
  <c r="X64" i="2" s="1"/>
  <c r="Y64" i="2" s="1"/>
  <c r="U44" i="2" s="1"/>
  <c r="J148" i="1"/>
  <c r="U29" i="2"/>
  <c r="U62" i="2"/>
  <c r="U60" i="2"/>
  <c r="V31" i="2" l="1"/>
  <c r="V64" i="2" s="1"/>
  <c r="J215" i="1"/>
  <c r="V29" i="2"/>
  <c r="V62" i="2" s="1"/>
  <c r="J169" i="1"/>
  <c r="J168" i="1"/>
  <c r="X62" i="2" s="1"/>
  <c r="Y62" i="2" s="1"/>
  <c r="U43" i="2" s="1"/>
  <c r="J125" i="1"/>
  <c r="X60" i="2" s="1"/>
  <c r="Y60" i="2" s="1"/>
  <c r="U41" i="2" s="1"/>
  <c r="V60" i="2"/>
  <c r="J43" i="1"/>
  <c r="V21" i="2" s="1"/>
  <c r="U50" i="2"/>
  <c r="J44" i="1"/>
  <c r="X50" i="2" s="1"/>
  <c r="Y50" i="2" s="1"/>
  <c r="U39" i="2" s="1"/>
  <c r="J150" i="1"/>
  <c r="J152" i="1" s="1"/>
  <c r="U23" i="2"/>
  <c r="J219" i="1"/>
  <c r="U61" i="2"/>
  <c r="U69" i="2" s="1"/>
  <c r="J107" i="1"/>
  <c r="X59" i="2" s="1"/>
  <c r="Y59" i="2" s="1"/>
  <c r="U40" i="2" s="1"/>
  <c r="U19" i="2"/>
  <c r="V19" i="2"/>
  <c r="V49" i="2"/>
  <c r="J22" i="1"/>
  <c r="X49" i="2" s="1"/>
  <c r="Y49" i="2" s="1"/>
  <c r="Y69" i="2" s="1"/>
  <c r="J218" i="1"/>
  <c r="V23" i="2"/>
  <c r="J108" i="1"/>
  <c r="V59" i="2"/>
  <c r="J151" i="1"/>
  <c r="X61" i="2" s="1"/>
  <c r="Y61" i="2" s="1"/>
  <c r="U42" i="2" s="1"/>
  <c r="J45" i="1" l="1"/>
  <c r="V50" i="2"/>
  <c r="V61" i="2"/>
  <c r="V27" i="2"/>
  <c r="J220" i="1"/>
  <c r="J222" i="1" s="1"/>
  <c r="U38" i="2"/>
  <c r="J221" i="1"/>
  <c r="D12" i="2" s="1"/>
  <c r="V69" i="2" l="1"/>
  <c r="F12" i="2"/>
  <c r="H12" i="2"/>
  <c r="J12" i="2"/>
</calcChain>
</file>

<file path=xl/comments1.xml><?xml version="1.0" encoding="utf-8"?>
<comments xmlns="http://schemas.openxmlformats.org/spreadsheetml/2006/main">
  <authors>
    <author>Mohd Faiz</author>
  </authors>
  <commentList>
    <comment ref="J7" authorId="0" shapeId="0">
      <text>
        <r>
          <rPr>
            <b/>
            <sz val="9"/>
            <color indexed="81"/>
            <rFont val="Tahoma"/>
            <family val="2"/>
          </rPr>
          <t>Auditor:</t>
        </r>
        <r>
          <rPr>
            <sz val="9"/>
            <color indexed="81"/>
            <rFont val="Tahoma"/>
            <family val="2"/>
          </rPr>
          <t xml:space="preserve">
Skor semasa pengauditan dijalankan di PTJ</t>
        </r>
      </text>
    </comment>
  </commentList>
</comments>
</file>

<file path=xl/sharedStrings.xml><?xml version="1.0" encoding="utf-8"?>
<sst xmlns="http://schemas.openxmlformats.org/spreadsheetml/2006/main" count="645" uniqueCount="311">
  <si>
    <t>Tidak Memuaskan</t>
  </si>
  <si>
    <t>Kurang Memuaskan</t>
  </si>
  <si>
    <t>Memuaskan</t>
  </si>
  <si>
    <t>Baik</t>
  </si>
  <si>
    <t>September 2017</t>
  </si>
  <si>
    <t>Projek Inovasi : Bahagian Audit Dalam, UPM.</t>
  </si>
  <si>
    <t>FaMeS Ver. 1</t>
  </si>
  <si>
    <t>% Ketidak Patuhan</t>
  </si>
  <si>
    <t>% Pematuhan</t>
  </si>
  <si>
    <t>Jumlah Ketidakpatuhan</t>
  </si>
  <si>
    <t>Jumlah Pematuhan</t>
  </si>
  <si>
    <t xml:space="preserve">Jumlah </t>
  </si>
  <si>
    <t>KESELURUHAN PENCAPAIAN</t>
  </si>
  <si>
    <t>FaMeS Dashboard</t>
  </si>
  <si>
    <t>PENGIRAAN</t>
  </si>
  <si>
    <t>Sila Pilih</t>
  </si>
  <si>
    <t>Penyenggaraan dilaksanakan seperti dirancang.</t>
  </si>
  <si>
    <t xml:space="preserve">Rancangan Penyenggaraan disediakan. </t>
  </si>
  <si>
    <t>Status penyelenggaraan yang telah selesai direkodkan sebagai status "Closed" dalam sistem FAMS</t>
  </si>
  <si>
    <r>
      <t xml:space="preserve">Penyelenggaraan kenderaan direkodkan dengan teratur dalam sistem FAMS </t>
    </r>
    <r>
      <rPr>
        <i/>
        <sz val="12"/>
        <color theme="1"/>
        <rFont val="Arial Narrow"/>
        <family val="2"/>
      </rPr>
      <t>(work order)</t>
    </r>
  </si>
  <si>
    <t>Penyelenggaraan Kenderaan</t>
  </si>
  <si>
    <t>Penyelenggaraan</t>
  </si>
  <si>
    <t>Pengesahan dibuat ke atas penyata penggunaan touch n go oleh pegawai kenderaan</t>
  </si>
  <si>
    <t xml:space="preserve">c) </t>
  </si>
  <si>
    <t>Semakan silang antara rekod penggunaan kad dibuat semakan selang dengan penyata Touch n' Go dan buku log.</t>
  </si>
  <si>
    <t xml:space="preserve">b) </t>
  </si>
  <si>
    <t>Penyata kad diperolehi daripada pihak pembekal</t>
  </si>
  <si>
    <t xml:space="preserve">a) </t>
  </si>
  <si>
    <t>Semakan penggunaan kad touch n go  dibuat dengan penyata yang dikeluarkan oleh pembekal</t>
  </si>
  <si>
    <t>Penggunaan Kad adalah untuk tujuan rasmi</t>
  </si>
  <si>
    <t>Semakan silang baki kad yang dinyatakan dalam rekod adalah sama dengan baki kad</t>
  </si>
  <si>
    <t xml:space="preserve"> Daftar Penggunaan Kad Touch n' Go disimpan oleh Pegawai Kenderaan.</t>
  </si>
  <si>
    <t>Setiap nombor siri kad Touch n' Go diisi didalam daftar kad</t>
  </si>
  <si>
    <t>Daftar mempunyai bilangan senarai touch n' go di PTJ</t>
  </si>
  <si>
    <t xml:space="preserve">PTJ mempunyai senarai daftar Touch n' Go </t>
  </si>
  <si>
    <t>Kad touch n go disimpan oleh Pegawai Kenderaan setiap masa melainkan ada keperluan menggunakannya.</t>
  </si>
  <si>
    <t>Kenderaan rasmi jabatan diberi kemudahan kad touch n go (Jika Ya, sila jawab soalan 7.11 hingga 7.14)</t>
  </si>
  <si>
    <t>Penggunaan Kenderaan Agensi (Kawalan Kad Elektronik Bagi Pembayaran Tol)</t>
  </si>
  <si>
    <t>Analisis keatas penggunaan bahan api dengan penggunaan kenderaan adalah wajar (diisi dalam cerakinan penggunaan bahan api dalam buku log kenderaan)</t>
  </si>
  <si>
    <t>Semakan invois penggunaan bahan api disemak dengan resit asal</t>
  </si>
  <si>
    <t>Penyata pembelian bahan api disahkan oleh Pemegang Kad sebelum bayaran dilakukan</t>
  </si>
  <si>
    <t>Pengesahan Penyata penggunaan kad inden disemak dengan teratur</t>
  </si>
  <si>
    <t>Setiap resit penggunaan kad inden disimpan dengan rapi dan teratur</t>
  </si>
  <si>
    <t>b)</t>
  </si>
  <si>
    <t xml:space="preserve"> Daftar Pergerakkan kad inden direkod seperti berikut:-
i) Tarikh kad diambil
ii) Nama dan tandatangan pegawai yang menyerahkan kad
iii) Nama dan tandatangan pemandu
iv) Tarikh dikembalikan
v)Nama dan Tandatangan penerima kad
vi)Jumlah liter dan RM diisi
vii) Nombor resit
</t>
  </si>
  <si>
    <t>a)</t>
  </si>
  <si>
    <t>Buku Rekod Pergerakan Kad Inden diselenggarakan dengan lengkap dan kemas kini.</t>
  </si>
  <si>
    <t>Bagi kenderaan rasmi jabatan kad inden bahan api kenderaan disimpan oleh pegawai kenderaan manakala kad pemandu disimpan oleh pemandu</t>
  </si>
  <si>
    <t>Kad inden bahan api  yang digunakan  untuk kenderaan jabatan adalah jenis dwi kad (pemandu dan kenderaan)</t>
  </si>
  <si>
    <t>Kad Inden Bahan Api</t>
  </si>
  <si>
    <t>Salinan asal buku log disimpan di Pejabat dan diperiksa oleh Pegawai bertanggungjawab sekurang-kurangnya sebulan sekali</t>
  </si>
  <si>
    <t xml:space="preserve">Setiap ruang maklumat yang terdapat didalam buku log penggunaan kenderaan perlu diisi </t>
  </si>
  <si>
    <t xml:space="preserve">Buku Log diselenggarakan dengan lengkap dan kemas kini. </t>
  </si>
  <si>
    <t>Buku log disimpan didalam kenderaan</t>
  </si>
  <si>
    <t>Buku Log diselenggarakan untuk semua kenderaan kecuali bagi kenderaan yang dikhas untuk pegawai gred JUSA.</t>
  </si>
  <si>
    <t>Kenderaan jabatan digunakan untuk tujuan rasmi sahaja</t>
  </si>
  <si>
    <t>Setiap Kenderaan digunakan dengan kelulusan Pegawai Kenderaan.</t>
  </si>
  <si>
    <t>Penggunaan Kenderaan Agensi (Kawalan Penggunaan Kenderaan &amp; Buku Log)</t>
  </si>
  <si>
    <t>Penggunaan</t>
  </si>
  <si>
    <t>Helaian asal buku log disimpan di dalam fail kenderaan</t>
  </si>
  <si>
    <t>c)</t>
  </si>
  <si>
    <t>Fail kenderaan mengandungi maklumat berikut:-
i) Salinan geran
ii) Salinan Insurans Kenderaan
iii) Jadual Penyelenggaraan Kenderaan</t>
  </si>
  <si>
    <t xml:space="preserve">Fail Kenderaan diselenggarakan bagi setiap kenderaan </t>
  </si>
  <si>
    <t>Fail Kenderaan</t>
  </si>
  <si>
    <t>Pengurusan kederaan jabatan diuruskan oleh Pegawai Kenderaan yang dilantik bertulis oleh Ketua PTJ yang terkini</t>
  </si>
  <si>
    <t xml:space="preserve">Ya </t>
  </si>
  <si>
    <t>PTJ mempunyai kenderaan jabatan. Jika ada sila jawab soalan 7.2 hingga 7.18</t>
  </si>
  <si>
    <t>Pegawai Kenderaan</t>
  </si>
  <si>
    <t>Kawalan Am</t>
  </si>
  <si>
    <t>7. Pengurusan Kenderaan</t>
  </si>
  <si>
    <t>Baki bilangan stok yang direkod sama dengan bilangan fizikal stok</t>
  </si>
  <si>
    <t>Bilangan stok yang dikeluarkan direkodkan</t>
  </si>
  <si>
    <t>Pengeluaran stok adalah dibuat secara teratur</t>
  </si>
  <si>
    <t xml:space="preserve">Setiap pengeluaran direkodkan </t>
  </si>
  <si>
    <t>Permohonan stok diluluskan oleh PYB</t>
  </si>
  <si>
    <t>Pengeluaran stok adalah dibuat secara terkawal</t>
  </si>
  <si>
    <t>Pengeluaran Stok</t>
  </si>
  <si>
    <t>Pengeluaran</t>
  </si>
  <si>
    <t xml:space="preserve">Rekod stok mempunyai maklumat penting seperti berikut:-
i) Keterangan Stok
ii) Kuantiti penerimaan/pengeluaran
iii) Baki kuantiti stok
iv) Harga perolehan
</t>
  </si>
  <si>
    <t>Rekod stok ada disediakan.</t>
  </si>
  <si>
    <t>Urusan Pendaftaran</t>
  </si>
  <si>
    <t>Pendaftaran</t>
  </si>
  <si>
    <t xml:space="preserve">Tugasan pengurusan stor ada dinyatakan dalam senarai tugas atau melalui surat lantikan secara bertulis. </t>
  </si>
  <si>
    <t>PTJ ada melantik Pegawai Stor</t>
  </si>
  <si>
    <t>PTJ mempunyai Stor (Alat Tulis/Bahan Kimia/Ubat/Penyelenggaraan. Jika ada jawab soalan 6.2 hingga 6.6.</t>
  </si>
  <si>
    <t>Pegawai Stor</t>
  </si>
  <si>
    <t>6. Pengurusan Stor</t>
  </si>
  <si>
    <r>
      <t>Setiap penyelenggaraan yang dibuat mengikut perancangan dan direkod dalam sistem FAMS</t>
    </r>
    <r>
      <rPr>
        <i/>
        <sz val="12"/>
        <rFont val="Arial Narrow"/>
        <family val="2"/>
      </rPr>
      <t xml:space="preserve"> (Work order)</t>
    </r>
  </si>
  <si>
    <t>Aset diselenggara mengikut jadual</t>
  </si>
  <si>
    <t>PTJ ada menyediakan senarai aset yang memerlukan penyelenggaraan .</t>
  </si>
  <si>
    <t>Semua Aset yang dibeli digunakan.</t>
  </si>
  <si>
    <t>Penggunaan (Tidak Termasuk Penggunaan Kenderaan)</t>
  </si>
  <si>
    <t>No Siri Pendaftaran (Aset ID) yang ditulis pada aset adalah sama dengan nombor siri pendaftaran (Aset ID) yang didaftarkan dalam sistem FAMs</t>
  </si>
  <si>
    <t xml:space="preserve"> Barkod yang ditampal pada aset adalah sama dengan barkod yang didaftarkan dalam sistem FAMs</t>
  </si>
  <si>
    <t>Aset diberi tanda pengenalan Hak Milik UPM/Barcode UPM:-</t>
  </si>
  <si>
    <t>Perlabelan Aset</t>
  </si>
  <si>
    <t>(KEW.PA-7) disediakan oleh Pegawai Aset dan diperakukan oleh pegawai yang bertanggungjawab</t>
  </si>
  <si>
    <t>e)</t>
  </si>
  <si>
    <t>(KEW.PA-7) menyatakan Barkod dan Nombor ID aset.</t>
  </si>
  <si>
    <t>d)</t>
  </si>
  <si>
    <t>Bilangan aset yang dinyatakan dalam  (KEW.PA-7) sama dengan jumlah aset yang berada dilokasi</t>
  </si>
  <si>
    <t>Senarai Aset dilokasi (KEW.PA-7) diletakkan di tempat aset/inventori berada</t>
  </si>
  <si>
    <t>Senarai Aset Dilokasi (KEW.PA-7) ada disediakan oleh PTJ</t>
  </si>
  <si>
    <t>Senarai Aset Di Lokasi (KEW.PA-7) diselenggarakan dengan lengkap dan kemas kini:-</t>
  </si>
  <si>
    <t>Mempunyai pengguna terkini</t>
  </si>
  <si>
    <t>Mempunyai maklumat lokasi terkini</t>
  </si>
  <si>
    <t>Mempunyai maklumat Barkod &amp; Nombor Siri Pendaftaran.</t>
  </si>
  <si>
    <t>Harta modal dan inventori hendaklah didaftarkan dengan lengkap (Sistem FAMS):-</t>
  </si>
  <si>
    <t>Pegawai Aset dilantik dikalangan pegawai P&amp;P atau sekurang-kurangnya gred 19.</t>
  </si>
  <si>
    <t>Pegawai Aset dilantik secara bertulis oleh Ketua PTJ terkini</t>
  </si>
  <si>
    <t>PTJ mempunyai pegawai aset Universiti.</t>
  </si>
  <si>
    <t>Pegawai Aset</t>
  </si>
  <si>
    <t>5. Kawalan Pengurusan Aset</t>
  </si>
  <si>
    <t>Penyesuaian rekod hasil dan belanja ada dibuat antara rekod pemegang amanah dan rekod Pejabat Bursar</t>
  </si>
  <si>
    <t>Pemegang Amanah ada menyediakan rekod hasil dan rekod perbelanjaan akaun amanah</t>
  </si>
  <si>
    <t>Rekod Akaun Amanah</t>
  </si>
  <si>
    <t>Mesyuarat Jawatankuasa Pemegang Amanah ada membincangkan perkara berkaitan hasil dan perbelanjaan akaun amanah</t>
  </si>
  <si>
    <t>Mesyuarat Jawatankuasa Pemegang Amanah ada dibuat secara berkala</t>
  </si>
  <si>
    <t>Ahli  Jawatankuasa  pemegang amanah adalah sah dan masih berkhidmat di PTJ</t>
  </si>
  <si>
    <t>Pegawai Pemegang Amanah adalah sah dan masih berkhidmat dengan PTJ</t>
  </si>
  <si>
    <t xml:space="preserve">Senarai nama pemegang amanah dan Jawatankuasa Pemegang Amanah adalah terkini </t>
  </si>
  <si>
    <t>Semakan Nama Pemegang Amanah dan Jawatankuasa Pemegang Amanah ada dibuat secara berkala</t>
  </si>
  <si>
    <t>Jawatankuasa  Pemegang Akaun Amanah</t>
  </si>
  <si>
    <t>Semua akaun amanah yang aktif masih didalam tempoh yang sah penubuhan seperti yang ditetapkan oleh Jawatankuasa Penubuhan Akaun Amanah.</t>
  </si>
  <si>
    <t>-</t>
  </si>
  <si>
    <t xml:space="preserve">Tempoh Sah Akaun  </t>
  </si>
  <si>
    <t>PTJ ada menyimpan salinan surat ikatan amanah di bawah PTJ</t>
  </si>
  <si>
    <t>Surat Ikatan</t>
  </si>
  <si>
    <t>PTJ mempunyai daftar  akaun amanah dibawah PTJ</t>
  </si>
  <si>
    <t>Daftar Akaun Amanah</t>
  </si>
  <si>
    <t>PTJ mempunyai Akaun Amanah di bawah PTJ. (Jika ya sila jawab soalan 4.2 hingga 4.10)</t>
  </si>
  <si>
    <t>Pembelian Terus</t>
  </si>
  <si>
    <t>Akaun Amanah</t>
  </si>
  <si>
    <t>4. PENGURUSAN AKAUN AMANAH</t>
  </si>
  <si>
    <t>Jumlah Kriteria Pematuhan</t>
  </si>
  <si>
    <t>Penerimaan bekalan/perkhidmatan/kerja yang tidak sempurna / tidak mengikut spesifikasi dimaklum kepada pembekal untuk diambil tindakan dan dibuat pelarasan untuk tujuan pembayaran;</t>
  </si>
  <si>
    <r>
      <t xml:space="preserve">Pengesahan penerimaan dibuat dengan menandatangani Nota Terimaan (DO) / Inbois / </t>
    </r>
    <r>
      <rPr>
        <i/>
        <sz val="12"/>
        <rFont val="Arial Narrow"/>
        <family val="2"/>
      </rPr>
      <t>Service Repor</t>
    </r>
    <r>
      <rPr>
        <sz val="12"/>
        <rFont val="Arial Narrow"/>
        <family val="2"/>
      </rPr>
      <t>t asal dan direkodkan tarikh sebenar penerimaan.</t>
    </r>
  </si>
  <si>
    <t>Pengesahan penerimaan dibuat setelah keseluruhan perolehan telah diterima dalam keadaan baik, mengikut spesifikasi dan boleh digunakan.</t>
  </si>
  <si>
    <t>Pengesahan Penerimaan</t>
  </si>
  <si>
    <t>Penerimaan bekalan berkaitan aset / inventori didaftarkan di dalam sistem FAMS ;</t>
  </si>
  <si>
    <t>h)</t>
  </si>
  <si>
    <t>Sekiranya terdapat perubahan atau penambahan kepada spesifikasi sedia ada bagi perolehan secara sebut harga / tender / rundingan terus, kelulusan daripada Pihak Berkuasa perlu diperolehi terlebih dahulu;</t>
  </si>
  <si>
    <t>g)</t>
  </si>
  <si>
    <r>
      <t xml:space="preserve">Sekiranya pengesahan tidak dapat dilakukan dengan serta merta maka dokumen tersebut hendaklah dicatatkan </t>
    </r>
    <r>
      <rPr>
        <i/>
        <sz val="12"/>
        <rFont val="Arial Narrow"/>
        <family val="2"/>
      </rPr>
      <t>“Diterima dengan syarat ianya disahkan kemudian secara diperiksa, dikira, diukur, ditimbang atau diuji”</t>
    </r>
  </si>
  <si>
    <t>f)</t>
  </si>
  <si>
    <t>Jika terdapat kerosakan, kesilapan dari segi jumlah dan kesilapan hantaran dan lain-lain kesilapan, perkara tersebut dimaklumkan kepada syarikat untuk pembetulan;</t>
  </si>
  <si>
    <t>Sekiranya pembekal lewat membuat penghantaran mengikut tempoh yang ditetapkan, denda kelewatan dikenakan kepada pembekal (Jika berkaitan);</t>
  </si>
  <si>
    <t>Penerimaan dibuat berdasarkan semakan ke atas dokumen Pesanan Belian &amp; Spesifikasi perolehan meliputi:-
 • Spesifikasi perolehan yang diterima
 • Tempoh penghantaran sepatutnya
 • Perolehan diterima dalam keadaan baik, diuji dan boleh digunakan
 • Tempoh warranti / pemulangan</t>
  </si>
  <si>
    <t>Penerimaan dibuat oleh Pentadbir Kontrak / Pemohon / Pengguna yang berkemahiran / berkaitan perolehan yang dibuat;</t>
  </si>
  <si>
    <t xml:space="preserve">Setiap terimaan dibuat pada waktu bekerja </t>
  </si>
  <si>
    <t>Setiap terimaan bekalan/perkhidmatan/kerja diuruskan mengikut peraturan berkuatkuasa, menepati spesifikasi dan keperluan Universiti:-</t>
  </si>
  <si>
    <t>Penerimaan Perolehan</t>
  </si>
  <si>
    <t>Makluman dibuat kepada Bahagian Perolehan untuk tindakan lanjutan sekiranya pembekal masih gagal melaksanakan perkhidmatan mengikut spesifikasi kontrak setelah peringatan diberikan;</t>
  </si>
  <si>
    <t>Denda dan penalti dikenakan sekiranya pembekal gagal melaksanakan perkhidmatan berkontrak mengikut spesifikasi yang ditetapkan;</t>
  </si>
  <si>
    <t>Surat peringatan dikeluarkan kepada pembekal yang gagal melaksanakan perolehan mengikut spesifikasi kontrak</t>
  </si>
  <si>
    <t>Pemantauan ke atas perolehan  berkontrak dibuat berdasarkan terma kontrak dan spesifikasi kontrak yang ditetapkan meliputi;
 • Jadual Perancangan Pelaksananaan dan tarikh pelaksanaan sebenar dan direkodkan
 • Kehadiran / kecukupan pekerja dibuat semakan berdasarkan spesifikasi dan direkodkan
 • Pelaksanaan dibuat semakan berdasarkan spesifikasi dan direkodkan</t>
  </si>
  <si>
    <t>Sekiranya pembekal gagal untuk menghantar / memenuhi keperluan perolehan berdasarkan Pesanan Belian (PO) dalam tempoh 3 bulan, PO dibuat pembatalan;</t>
  </si>
  <si>
    <t>Pemantauan perolehan dibuat secara berkala oleh pegawai bertanggungjawab / pentadbir kontrak.</t>
  </si>
  <si>
    <t>Pemantauan Perolehan</t>
  </si>
  <si>
    <t>Pesanan Belian (PO) yang dikeluarkan adalah jelas meliputi:-
 • Nama Pembekal;
 • Perkara, kuantiti, kadar dan jumlah pembayaran; dan
 • Tempoh penghantaran.</t>
  </si>
  <si>
    <t>Pesanan Belian (PO) dikeluarkan terlebih dahulu sebelum bekalan / perkhidmatan diterima;</t>
  </si>
  <si>
    <t>Pesanan Belian (PO) dibuat secara teratur</t>
  </si>
  <si>
    <t>Pesanan Belian</t>
  </si>
  <si>
    <t>Kontrak ditandatangani secepat mungkin selepas semua terma dan syarat dipersetujui oleh kedua-dua pihak dan selewat-lewatnya empat (4) bulan dari tarikh keluarnya Surat Setuju Terima;</t>
  </si>
  <si>
    <t>Kontrak dibuat atas nama UPM dan ditandatangani oleh pegawai yang diberi kuasa;</t>
  </si>
  <si>
    <t>Syarat kontrak disemak dan diluluskan oleh Pejabat Penasihat Undang–Undang;</t>
  </si>
  <si>
    <t>Terma kontrak disemak dan difahami oleh PTJ sebelum dikemukakan kepada Pejabat Penasihat Undang-Undang untuk kelulusan meliputi terma berikut;
 • Spesifikasi kontrak adalah jelas
 • Terma pembayaran (nilai &amp; tempoh) adalah jelas (berkala / keseluruhan)
 • Klausa integriti dinyatakan di dalam dokumen kontrak
 • Klausa denda dan penalti ada jelas dan dapat diukur / dinilai</t>
  </si>
  <si>
    <t>Daftar perolehan berkontrak (Bekalan / Perkhidmatan / Kerja) disediakan dengan lengkap, dikemaskini dengan teratur dan merekodkan maklumat berikut:-
 • Nombor rujukan perolehan dan jenis / perkara perolehan
 • Nilai perolehan dan tempoh perolehan
 • Nilai &amp; tempoh aktif Wang jaminan / Bon Pelaksanaan / Wang Tahanan / Insurans / Warranti
 • Maklumat Pentadbir Kontrak (PYB) dan Pegawai Pelaksana
 • Status semasa perolehan berkontrak</t>
  </si>
  <si>
    <t>Kontrak Perolehan (Bekalan / Perkhidmatan / Kerja) disediakan bagi:
 • Perolehan bernilai RM50,000 dan ke atas;
 • Perolehan bermasa / berkala bernilai RM50,000 ke bawah</t>
  </si>
  <si>
    <t>Perolehan berkontrak dilaksanakan dengan teratur, terma kontrak adalah jelas dan pemantauan kontrak dilaksanakan dengan teratur. (Jika PTJ ada perolehan berkontrak sila jawab soalan 3.4(a) hingga 3.4(f)</t>
  </si>
  <si>
    <t>Kontrak Perolehan</t>
  </si>
  <si>
    <t>Laporan Hasil Rundingan Harga dikemukakan Oleh J/K Rundingan Harga PTJ;</t>
  </si>
  <si>
    <t>ix)</t>
  </si>
  <si>
    <t>Perbincangan rundingan harga bersama pembekal didokumenkan dan diminitkan;</t>
  </si>
  <si>
    <t>viii)</t>
  </si>
  <si>
    <t>Surat Lantikan Jawatankuasa Rundingan Harga disediakan oleh PTJ;</t>
  </si>
  <si>
    <t>vii)</t>
  </si>
  <si>
    <t>Kelulusan Jawatankuasa Universiti / PTJ Bertanggungjawab (Jika Ada)
 - Jawatankuasa Pengurusan Universiti (JPU)
 - Pusat Pengurusan Penyelidikan (RMC)
 - Jawatankuasa ICT (JKICT)</t>
  </si>
  <si>
    <t>vi)</t>
  </si>
  <si>
    <r>
      <t xml:space="preserve">Surat pengesahan daripada principal sebagai </t>
    </r>
    <r>
      <rPr>
        <i/>
        <sz val="12"/>
        <rFont val="Arial Narrow"/>
        <family val="2"/>
      </rPr>
      <t xml:space="preserve">Sole Agent </t>
    </r>
    <r>
      <rPr>
        <sz val="12"/>
        <rFont val="Arial Narrow"/>
        <family val="2"/>
      </rPr>
      <t>disertakan</t>
    </r>
    <r>
      <rPr>
        <i/>
        <sz val="12"/>
        <rFont val="Arial Narrow"/>
        <family val="2"/>
      </rPr>
      <t>;</t>
    </r>
  </si>
  <si>
    <t>v)</t>
  </si>
  <si>
    <t>Sebut harga daripada syarikat masih sah tempoh sahlaku semasa permohonan;</t>
  </si>
  <si>
    <t>iv)</t>
  </si>
  <si>
    <r>
      <t xml:space="preserve">Kertas kerja yang mengandungi maklumat permohonan dan ditandatangani oleh Jawatankuasa Teknikal termasuk </t>
    </r>
    <r>
      <rPr>
        <i/>
        <sz val="12"/>
        <rFont val="Arial Narrow"/>
        <family val="2"/>
      </rPr>
      <t xml:space="preserve">Integrity Pact </t>
    </r>
    <r>
      <rPr>
        <sz val="12"/>
        <rFont val="Arial Narrow"/>
        <family val="2"/>
      </rPr>
      <t>berkaitan;</t>
    </r>
  </si>
  <si>
    <t>iii)</t>
  </si>
  <si>
    <t>Surat iringan permohonan rundingan terus ditandatangani oleh Ketua PTJ</t>
  </si>
  <si>
    <t>ii)</t>
  </si>
  <si>
    <t>Perolehan secara rundingan terus hanya  dibuat bagi skop berikut:-
 - Peralatan dan Perkhidmatan Berkaitan Penyelidikan
 - Peralatan dan Perkhidmatan Perubatan Untuk Hospital Latihan (Selain Penyelidikan)
 - Peralatan/perkhidmatan/Kerja selain penyelidikan (Kelulusan MOF)
 - Perolehan selain penyelidikan (PK 7/2013)
 - Perolehan Dengan Anak Syarikat</t>
  </si>
  <si>
    <t>i)</t>
  </si>
  <si>
    <t>PTJ ada membuat perolehan secara sebut rundingan terus. Jika ada sila jawab soalan 3.3(c)(i) hingga 3.3(c)(ix).</t>
  </si>
  <si>
    <t>Rundingan Terus :-</t>
  </si>
  <si>
    <t>Penubuhan Jawatankuasa Teknikal yang dianggotai tidak kurang tiga (3) orang pegawai yang dilantik oleh Ketua PTJ  terdiri daripada pegawai yang mahir dan berkelayakan di dalam bidang berkenaan bagi menilai setiap tawaran sebut harga / tender, mengemukakan syor dan Laporan Penilaian Teknikal hendaklah ditandatangani oleh semua ahli jawatankuasa;</t>
  </si>
  <si>
    <t>Penubuhan Jawatankuasa Spesifikasi dianggotai sekurang-kurangnya tiga (3) orang ahli yang dilantik oleh Ketua PTJ terdiri daripada pegawai yang mahir dan berkelayakan di dalam bidang berkenaan mengikut format surat lantikan Bursar;</t>
  </si>
  <si>
    <t>Borang pendaftaran sebut harga / tender Universiti diisi dengan lengkap dan disahkan oleh Ketua PTJ serta Zon / Seksyen Kewangan berkaitan;</t>
  </si>
  <si>
    <t>PTJ ada membuat perolehan secara sebut harga/tender Universiti. Jika ada sila jawab soalan 3.3(b)(i) hingga 3.3(b)(iii).</t>
  </si>
  <si>
    <t>Sebut Harga  / Tender Universiti :-</t>
  </si>
  <si>
    <t>Pemilihan syarikat / pembekal dibuat berdasarkan penilaian ke atas  3 sebut harga semasa ;</t>
  </si>
  <si>
    <t>Kajian pasaran dibuat dengan mendapatkan sekurang-kurangnya 3 sebut harga bagi nilai perolehan melebihi RM500 daripada syarikat berkelayakan mengikut jenis pembelian;</t>
  </si>
  <si>
    <t>Pembelian Terus :-</t>
  </si>
  <si>
    <t>Perolehan dilaksanakan berdasarkan tatacara / prosedur perolehan yang berkuatkuasa (kawalan PTJ).</t>
  </si>
  <si>
    <t>Tatacara Perolehan</t>
  </si>
  <si>
    <t>Permohonan Perolehan (RO) disokong bersama dengan dokumen berkaitan seperti sebutharga dan spesifikasi</t>
  </si>
  <si>
    <t>Permohonan perolehan diluluskan oleh pegawai yang diberikuasa;</t>
  </si>
  <si>
    <t>Permohonan perolehan (RO) disahkan oleh pegawai yang diberikuasa;</t>
  </si>
  <si>
    <t>Borang permohonan perolehan (RO) diisi dengan lengkap;</t>
  </si>
  <si>
    <t>Permohonan dan kelulusan perolehan dibuat sebelum sesuatu perolehan dibuat;</t>
  </si>
  <si>
    <t>Permohonan Perolehan</t>
  </si>
  <si>
    <t>Jadual perancangan perolehan dikemaskini mengikut peruntukan sebenar yang diterima dan dibincangkan di dalam mesyuarat pengurusan PTJ.</t>
  </si>
  <si>
    <t>Jadual pelaksanaan perancangan perolehan yang disediakan dan merekodkan maklumat seperti berikut:
 • Jenis perolehan
 • Kaedah Perolehan
 • Jangkamasa diperlukan
 • Anggaran kos / kajian pasaran</t>
  </si>
  <si>
    <t>Perancangan perolehan tahunan disediakan termasuk perolehan secara berkala dan berkontrak;</t>
  </si>
  <si>
    <t>Perancangan perolehan (Bekalan / Perkhidmatan / Kerja) disediakan dengan lengkap dan teratur:</t>
  </si>
  <si>
    <t>Perancangan Perolehan</t>
  </si>
  <si>
    <t>3. Kawalan Perolehan</t>
  </si>
  <si>
    <t xml:space="preserve">Pungutan yang tidak sempat dibankkan/dihantar ke Pejabat Bursar disimpan dengan selamat didalam peti besi/bilik kebal berkunci. </t>
  </si>
  <si>
    <t>Pegawai penyelia menyemak slip bayar masuk bank/resit selepas kemasukan ke bank/dihantar ke Pejabat Bursar bagi menentukan jumlah sebenar telah dibankkan/dihantar.</t>
  </si>
  <si>
    <t>Jika kutipan yang kurang dari amaun di para 2.13 , wang kutipan   diserah pada hari bekerja terakhir pada minggu tersebut.</t>
  </si>
  <si>
    <t>Pungutan wang tunai melebihi RM500 atau jumlah pungutan (termasuk wang tunai, cek, wang pos dan kiriman wang ) melebihi RM2,000 perlu dimasukkan ke dalam bank/dihantar ke Pejabat Bursar pada hari yang sama atau hari kerja yang berikutnya.</t>
  </si>
  <si>
    <t xml:space="preserve">Pungutan dimasukkan ke bank/dihantar ke kaunter Juruwang Pejabat Bursar dengan segera.
</t>
  </si>
  <si>
    <t>Kemasukan Pungutan Wang Ke Bank</t>
  </si>
  <si>
    <t>Semua pembayaran selain daripada bayaran tunai hendaklah dibuat atas nama Universiti Putra Malaysia</t>
  </si>
  <si>
    <t>Resit/bil tunai yang rosak dan tidak boleh dikeluarkan akan dibatalkan dan disimpan untuk pemeriksaan audit</t>
  </si>
  <si>
    <t>Pindaan yang dibuat kepada resit/bil tunai, hanya dibuat dengan menggariskan sekali sahaja pada butiran yang dipinda dan ditandatangani (initial) bersebelahan pindaan yang dibuat</t>
  </si>
  <si>
    <t>Resit/bil tunai dikeluarkan dengan segera selepas pembayaran diterima</t>
  </si>
  <si>
    <t>Perakuan Penerimaan Wang</t>
  </si>
  <si>
    <t>Penerimaan Wang</t>
  </si>
  <si>
    <t xml:space="preserve">Notis kepada orang awam "Sila Pastikan Anda Menerima Resit Selepas Membuat Pembayaran" ada dipaparkan di tempat yang mudah dilihat. </t>
  </si>
  <si>
    <t>Pengecualian bagi kenaan bayaran hanya dibuat oleh pihak berkuasa yang diluluskan oleh Jawatankuasa Tetap Kewangan.</t>
  </si>
  <si>
    <t xml:space="preserve">Kadar kutipan yang dibuat telah mendapat kelulusan Jawatankuasa Tetap Kewangan. </t>
  </si>
  <si>
    <t>Hasil Yang Dikutip</t>
  </si>
  <si>
    <t xml:space="preserve">Kutipan </t>
  </si>
  <si>
    <t>Resit/bil tunai/invois yang tidak digunakan disimpan ditempat yang berkunci</t>
  </si>
  <si>
    <t>Kawalan Borang Hasil</t>
  </si>
  <si>
    <t>Pegawai yang bertanggungjawab dengan kutipan hasil mempunyai surat kuasa bertulis yang ditandatangani oleh Ketua PTJ yang terkini.</t>
  </si>
  <si>
    <t>Surat Kuasa</t>
  </si>
  <si>
    <t>PTJ ada membuat ada membuat aktiviti yang menjana hasil / pendapatan meliputi proses kutipan wang, pengeluaran resit / bil tunai, arahan pengeluaran invois dan pengeluaran invois.    
(Jika ya sila jawab soalan 2.2 hingga 2.16)</t>
  </si>
  <si>
    <t xml:space="preserve">Aktiviti Penjanaan Pendapatan </t>
  </si>
  <si>
    <t>2. KAWALAN TERIMAAN</t>
  </si>
  <si>
    <t>TB</t>
  </si>
  <si>
    <t>Tidak Berkaitan</t>
  </si>
  <si>
    <t xml:space="preserve">Tidak </t>
  </si>
  <si>
    <t>Surat perwakilan kuasa menggunakan format terkini (Seksyen 60)</t>
  </si>
  <si>
    <t>*</t>
  </si>
  <si>
    <t>Semua pegawai PTJ yang melaksanakan tugas-tugas kewangan mendapat surat perwakilan kuasa daripada Ketua PTJ yang terkini.</t>
  </si>
  <si>
    <t>Ketua PTJ mempunyai surat penurunan kuasa kewangan daripada Naib Canselor terkini.</t>
  </si>
  <si>
    <t>Semua pegawai terlibat dengan pengurusan kewangan (Perbelanjaan / Hasil) (kelulusan RO, pengesahan pembayaran dan lain-lain)  diberi kuasa atau dilantik secara bertulis.</t>
  </si>
  <si>
    <t>Penurunan Kuasa</t>
  </si>
  <si>
    <t>Carta organisasi direkodkan tarikh kemaskini.</t>
  </si>
  <si>
    <t>Nama staf &amp; jawatan terkini staf dinyatakan pada Bahagian / Jabatan / Seksyen</t>
  </si>
  <si>
    <t>Struktur organisasi jelas, menunjukkan kedudukan bahagian / Jabatan / Seksyen</t>
  </si>
  <si>
    <t>Carta organisasi lengkap.</t>
  </si>
  <si>
    <t>Tidak</t>
  </si>
  <si>
    <t>Carta organisasi dipamerkan.</t>
  </si>
  <si>
    <t>Ya</t>
  </si>
  <si>
    <t>Carta organisasi disediakan</t>
  </si>
  <si>
    <t>Carta Organisasi</t>
  </si>
  <si>
    <t>Struktur Organisasi</t>
  </si>
  <si>
    <t>1. KAWALAN PENGURUSAN</t>
  </si>
  <si>
    <t>SKOR</t>
  </si>
  <si>
    <t>Praktis PTJ</t>
  </si>
  <si>
    <t>KRITERIA</t>
  </si>
  <si>
    <t>Bil</t>
  </si>
  <si>
    <t>SUB INDIKATOR</t>
  </si>
  <si>
    <t>INDIKATOR</t>
  </si>
  <si>
    <t xml:space="preserve">Tarikh
(DD/MM/YYYY)
</t>
  </si>
  <si>
    <t>Results</t>
  </si>
  <si>
    <t>Nama Pegawai Penilai</t>
  </si>
  <si>
    <t>Nama Pusat Tanggungjawab</t>
  </si>
  <si>
    <r>
      <t xml:space="preserve">Financial Management Self Assesment </t>
    </r>
    <r>
      <rPr>
        <b/>
        <i/>
        <sz val="12"/>
        <color theme="1"/>
        <rFont val="Arial Narrow"/>
        <family val="2"/>
      </rPr>
      <t>(Fa MeS)</t>
    </r>
  </si>
  <si>
    <t>Kawalan Pengurusan Kenderaan</t>
  </si>
  <si>
    <t>Kawalan Pengurusan Stor</t>
  </si>
  <si>
    <t>Kawalan Pengurusan Aset</t>
  </si>
  <si>
    <t>Kawalan Pengurusan Akaun Amanah</t>
  </si>
  <si>
    <t>Kawalan Perbelanjaan</t>
  </si>
  <si>
    <t>Kawalan Penerimaan</t>
  </si>
  <si>
    <t>Kawalan Pengurusan</t>
  </si>
  <si>
    <t>Markah Pencapaian</t>
  </si>
  <si>
    <t>Jumlah Skor</t>
  </si>
  <si>
    <t>Pemberat</t>
  </si>
  <si>
    <t>Ketidakpatuhan</t>
  </si>
  <si>
    <t>Pematuhan</t>
  </si>
  <si>
    <t xml:space="preserve">Kawalan </t>
  </si>
  <si>
    <t xml:space="preserve">Markah Keseluruhan </t>
  </si>
  <si>
    <t>Kenderaan</t>
  </si>
  <si>
    <t>Aset</t>
  </si>
  <si>
    <t>Perbelanjaan</t>
  </si>
  <si>
    <t>Terimaan</t>
  </si>
  <si>
    <t>Pengurusan</t>
  </si>
  <si>
    <t>59% Ke bawah</t>
  </si>
  <si>
    <t>Bahaya</t>
  </si>
  <si>
    <t>60%-69%</t>
  </si>
  <si>
    <t>Berhati-hati</t>
  </si>
  <si>
    <t>70% - 79%</t>
  </si>
  <si>
    <t>Tambahbaik</t>
  </si>
  <si>
    <t>80% - 89%</t>
  </si>
  <si>
    <t>FaMeS</t>
  </si>
  <si>
    <t>Tahniah</t>
  </si>
  <si>
    <t>90% -100%</t>
  </si>
  <si>
    <t>Cemerlang</t>
  </si>
  <si>
    <t>Markah</t>
  </si>
  <si>
    <t>Tahap</t>
  </si>
  <si>
    <t>Bintang</t>
  </si>
  <si>
    <t>Syor Audit</t>
  </si>
  <si>
    <t>Penarafan Bintang</t>
  </si>
  <si>
    <t>Tahap Pematuhan</t>
  </si>
  <si>
    <t>Skor Keseluruhan</t>
  </si>
  <si>
    <t>Pengurusan Kewangan PTJ Anda Adalah :</t>
  </si>
  <si>
    <t>Tarikh Penilaian</t>
  </si>
  <si>
    <t>Pusat Tanggungjawab</t>
  </si>
  <si>
    <r>
      <rPr>
        <b/>
        <i/>
        <sz val="48"/>
        <color theme="1"/>
        <rFont val="Arial Narrow"/>
        <family val="2"/>
      </rPr>
      <t>Fa MeS</t>
    </r>
    <r>
      <rPr>
        <b/>
        <sz val="48"/>
        <color theme="1"/>
        <rFont val="Arial Narrow"/>
        <family val="2"/>
      </rPr>
      <t xml:space="preserve"> Dashboard</t>
    </r>
  </si>
  <si>
    <t>Resit/bil tunai/invois yang digunakan adalah dokumen rasmi yang dikeluarkan oleh Pejabat Bursar</t>
  </si>
  <si>
    <t>Rekod Penggunaan Kad Touch n' Go direkod mempunyai maklumat berikut berikut:-
i) Nama pemandu
ii) Maklumat Perjalanan
iii) Tarikh dan masa kad diambil
iv) Nilai Kad
v)Tandatangan penerima
vi)Tarikh dan masa kad dipulangkan
vii)Bayaran tol yang dikenakan
viii)Baki Nilai Kad semasa kad dipulangkan
ix)Tandatangan pegawai kenderaan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</si>
</sst>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409]d\-mmm\-yy;@"/>
  </numFmts>
  <fonts count="22" x14ac:knownFonts="1">
    <font>
      <sz val="11"/>
      <color theme="1"/>
      <name val="Calibri"/>
      <family val="2"/>
      <scheme val="minor"/>
    </font>
    <font>
      <sz val="11"/>
      <color theme="1"/>
      <name val="Calibri"/>
      <family val="2"/>
      <scheme val="minor"/>
    </font>
    <font>
      <sz val="12"/>
      <color theme="1"/>
      <name val="Arial Narrow"/>
      <family val="2"/>
    </font>
    <font>
      <b/>
      <sz val="12"/>
      <color theme="1"/>
      <name val="Arial Narrow"/>
      <family val="2"/>
    </font>
    <font>
      <b/>
      <sz val="16"/>
      <color theme="1"/>
      <name val="Arial Narrow"/>
      <family val="2"/>
    </font>
    <font>
      <i/>
      <sz val="12"/>
      <color theme="1"/>
      <name val="Arial Narrow"/>
      <family val="2"/>
    </font>
    <font>
      <i/>
      <sz val="12"/>
      <name val="Arial Narrow"/>
      <family val="2"/>
    </font>
    <font>
      <sz val="12"/>
      <name val="Arial Narrow"/>
      <family val="2"/>
    </font>
    <font>
      <b/>
      <sz val="12"/>
      <name val="Arial Narrow"/>
      <family val="2"/>
    </font>
    <font>
      <b/>
      <i/>
      <sz val="12"/>
      <color theme="1"/>
      <name val="Arial Narrow"/>
      <family val="2"/>
    </font>
    <font>
      <b/>
      <sz val="18"/>
      <color theme="1"/>
      <name val="Arial Narrow"/>
      <family val="2"/>
    </font>
    <font>
      <b/>
      <sz val="9"/>
      <color indexed="81"/>
      <name val="Tahoma"/>
      <family val="2"/>
    </font>
    <font>
      <sz val="9"/>
      <color indexed="81"/>
      <name val="Tahoma"/>
      <family val="2"/>
    </font>
    <font>
      <sz val="12"/>
      <color theme="0"/>
      <name val="Arial Narrow"/>
      <family val="2"/>
    </font>
    <font>
      <b/>
      <sz val="12"/>
      <color theme="0"/>
      <name val="Arial Narrow"/>
      <family val="2"/>
    </font>
    <font>
      <b/>
      <sz val="19"/>
      <color theme="1"/>
      <name val="Arial Narrow"/>
      <family val="2"/>
    </font>
    <font>
      <b/>
      <sz val="24"/>
      <color theme="1"/>
      <name val="Arial Narrow"/>
      <family val="2"/>
    </font>
    <font>
      <b/>
      <sz val="20"/>
      <color theme="1"/>
      <name val="Arial Narrow"/>
      <family val="2"/>
    </font>
    <font>
      <sz val="22"/>
      <color theme="0"/>
      <name val="Arial Narrow"/>
      <family val="2"/>
    </font>
    <font>
      <b/>
      <sz val="14"/>
      <color theme="1"/>
      <name val="Arial Narrow"/>
      <family val="2"/>
    </font>
    <font>
      <b/>
      <sz val="48"/>
      <color theme="1"/>
      <name val="Arial Narrow"/>
      <family val="2"/>
    </font>
    <font>
      <b/>
      <i/>
      <sz val="48"/>
      <color theme="1"/>
      <name val="Arial Narrow"/>
      <family val="2"/>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1" tint="0.14999847407452621"/>
        <bgColor indexed="64"/>
      </patternFill>
    </fill>
    <fill>
      <patternFill patternType="solid">
        <fgColor theme="1" tint="4.9989318521683403E-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rgb="FFFF6600"/>
        <bgColor indexed="64"/>
      </patternFill>
    </fill>
    <fill>
      <patternFill patternType="solid">
        <fgColor rgb="FFFF5050"/>
        <bgColor indexed="64"/>
      </patternFill>
    </fill>
    <fill>
      <patternFill patternType="solid">
        <fgColor rgb="FFFFCC00"/>
        <bgColor indexed="64"/>
      </patternFill>
    </fill>
    <fill>
      <gradientFill degree="90">
        <stop position="0">
          <color theme="0"/>
        </stop>
        <stop position="1">
          <color rgb="FF5F5F5F"/>
        </stop>
      </gradientFill>
    </fill>
    <fill>
      <patternFill patternType="solid">
        <fgColor rgb="FFCC99FF"/>
        <bgColor indexed="64"/>
      </patternFill>
    </fill>
    <fill>
      <patternFill patternType="solid">
        <fgColor rgb="FF00CCFF"/>
        <bgColor indexed="64"/>
      </patternFill>
    </fill>
    <fill>
      <patternFill patternType="solid">
        <fgColor rgb="FF92D050"/>
        <bgColor indexed="64"/>
      </patternFill>
    </fill>
    <fill>
      <patternFill patternType="solid">
        <fgColor theme="3"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245">
    <xf numFmtId="0" fontId="0" fillId="0" borderId="0" xfId="0"/>
    <xf numFmtId="0" fontId="2" fillId="2" borderId="0" xfId="0" applyFont="1" applyFill="1"/>
    <xf numFmtId="0" fontId="2" fillId="2" borderId="0" xfId="0" applyFont="1" applyFill="1" applyAlignment="1">
      <alignment horizontal="center" vertical="top"/>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2" borderId="0" xfId="0" applyFont="1" applyFill="1" applyAlignment="1">
      <alignment vertical="top"/>
    </xf>
    <xf numFmtId="0" fontId="3" fillId="2" borderId="0" xfId="0" applyFont="1" applyFill="1" applyAlignment="1">
      <alignment horizontal="center" vertical="center" textRotation="90"/>
    </xf>
    <xf numFmtId="0" fontId="3" fillId="2" borderId="0" xfId="0" applyFont="1" applyFill="1" applyAlignment="1">
      <alignment vertical="top" wrapText="1"/>
    </xf>
    <xf numFmtId="0" fontId="3" fillId="2" borderId="0" xfId="0" applyFont="1" applyFill="1" applyAlignment="1">
      <alignment horizontal="left" vertical="center"/>
    </xf>
    <xf numFmtId="10" fontId="3" fillId="2" borderId="0" xfId="1" applyNumberFormat="1" applyFont="1" applyFill="1" applyBorder="1" applyAlignment="1">
      <alignment horizontal="center" vertical="center"/>
    </xf>
    <xf numFmtId="9" fontId="3" fillId="2" borderId="0"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0" xfId="0" applyFont="1" applyFill="1" applyBorder="1" applyAlignment="1">
      <alignment horizontal="center" vertical="center" wrapText="1"/>
    </xf>
    <xf numFmtId="9" fontId="2" fillId="2" borderId="1" xfId="1" applyNumberFormat="1" applyFont="1" applyFill="1" applyBorder="1" applyAlignment="1">
      <alignment horizontal="center" vertical="top"/>
    </xf>
    <xf numFmtId="9" fontId="3" fillId="2" borderId="1" xfId="1" applyFont="1" applyFill="1" applyBorder="1" applyAlignment="1">
      <alignment horizontal="center" vertical="top"/>
    </xf>
    <xf numFmtId="9" fontId="2" fillId="2" borderId="1" xfId="1" applyFont="1" applyFill="1" applyBorder="1" applyAlignment="1">
      <alignment horizontal="center" vertical="top"/>
    </xf>
    <xf numFmtId="1" fontId="2" fillId="2" borderId="1" xfId="0" applyNumberFormat="1" applyFont="1" applyFill="1" applyBorder="1" applyAlignment="1">
      <alignment horizontal="center" vertical="top"/>
    </xf>
    <xf numFmtId="0" fontId="3" fillId="2" borderId="1" xfId="0" applyFont="1" applyFill="1" applyBorder="1" applyAlignment="1">
      <alignment horizontal="center" vertical="top"/>
    </xf>
    <xf numFmtId="49" fontId="3" fillId="2" borderId="1" xfId="0" applyNumberFormat="1" applyFont="1" applyFill="1" applyBorder="1" applyAlignment="1">
      <alignment horizontal="center" vertical="top"/>
    </xf>
    <xf numFmtId="0" fontId="2" fillId="2" borderId="0" xfId="0" applyFont="1" applyFill="1" applyBorder="1"/>
    <xf numFmtId="0" fontId="2" fillId="2" borderId="0" xfId="0" applyFont="1" applyFill="1" applyBorder="1" applyAlignment="1">
      <alignment horizontal="center" vertical="center" wrapText="1"/>
    </xf>
    <xf numFmtId="9" fontId="2" fillId="2" borderId="0" xfId="1" applyFont="1" applyFill="1" applyBorder="1" applyAlignment="1">
      <alignment horizontal="center" vertical="top" wrapText="1"/>
    </xf>
    <xf numFmtId="0" fontId="2" fillId="2" borderId="0" xfId="0" applyFont="1" applyFill="1" applyBorder="1" applyAlignment="1">
      <alignment horizontal="center" vertical="top" wrapText="1"/>
    </xf>
    <xf numFmtId="9" fontId="3" fillId="2" borderId="0" xfId="1" applyFont="1" applyFill="1" applyBorder="1" applyAlignment="1">
      <alignment horizontal="left" vertical="top" wrapText="1"/>
    </xf>
    <xf numFmtId="49" fontId="3" fillId="2" borderId="0"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0" xfId="0" applyNumberFormat="1" applyFont="1" applyFill="1" applyBorder="1" applyAlignment="1">
      <alignment horizontal="center" vertical="top" wrapText="1"/>
    </xf>
    <xf numFmtId="49" fontId="3" fillId="2" borderId="6" xfId="0" applyNumberFormat="1" applyFont="1" applyFill="1" applyBorder="1" applyAlignment="1">
      <alignment horizontal="center" vertical="center"/>
    </xf>
    <xf numFmtId="9" fontId="2" fillId="2" borderId="1" xfId="1" applyFont="1" applyFill="1" applyBorder="1" applyAlignment="1">
      <alignment horizontal="center" vertical="top" wrapText="1"/>
    </xf>
    <xf numFmtId="0" fontId="2" fillId="2" borderId="1" xfId="0" applyFont="1" applyFill="1" applyBorder="1" applyAlignment="1">
      <alignment horizontal="center" vertical="top" wrapText="1"/>
    </xf>
    <xf numFmtId="9" fontId="3" fillId="2" borderId="1" xfId="1" applyFont="1" applyFill="1" applyBorder="1" applyAlignment="1">
      <alignment horizontal="left" vertical="top" wrapText="1"/>
    </xf>
    <xf numFmtId="0" fontId="3" fillId="2" borderId="1" xfId="0" applyFont="1" applyFill="1" applyBorder="1" applyAlignment="1">
      <alignment horizontal="left" vertical="top" wrapText="1"/>
    </xf>
    <xf numFmtId="49" fontId="3" fillId="2" borderId="1" xfId="0" applyNumberFormat="1" applyFont="1" applyFill="1" applyBorder="1" applyAlignment="1">
      <alignment horizontal="left" vertical="top" wrapText="1"/>
    </xf>
    <xf numFmtId="0" fontId="2" fillId="2" borderId="1" xfId="0" applyFont="1" applyFill="1" applyBorder="1" applyAlignment="1" applyProtection="1">
      <alignment horizontal="center" vertical="top" wrapText="1"/>
    </xf>
    <xf numFmtId="0" fontId="2" fillId="2" borderId="1" xfId="0" quotePrefix="1" applyFont="1" applyFill="1" applyBorder="1" applyAlignment="1">
      <alignment vertical="top" wrapText="1"/>
    </xf>
    <xf numFmtId="0" fontId="2" fillId="2" borderId="1" xfId="0" applyFont="1" applyFill="1" applyBorder="1" applyAlignment="1">
      <alignment vertical="top" wrapText="1"/>
    </xf>
    <xf numFmtId="0" fontId="2" fillId="4" borderId="1" xfId="0" applyFont="1" applyFill="1" applyBorder="1" applyAlignment="1">
      <alignment horizontal="center" vertical="top" wrapText="1"/>
    </xf>
    <xf numFmtId="2" fontId="2" fillId="2" borderId="1" xfId="0" quotePrefix="1" applyNumberFormat="1" applyFont="1" applyFill="1" applyBorder="1" applyAlignment="1">
      <alignment vertical="top" wrapText="1"/>
    </xf>
    <xf numFmtId="0" fontId="6" fillId="2" borderId="1" xfId="0" applyFont="1" applyFill="1" applyBorder="1" applyAlignment="1">
      <alignment vertical="top" wrapText="1"/>
    </xf>
    <xf numFmtId="0" fontId="2" fillId="4" borderId="1" xfId="0" applyFont="1" applyFill="1" applyBorder="1"/>
    <xf numFmtId="0" fontId="2" fillId="4" borderId="1" xfId="0" applyFont="1" applyFill="1" applyBorder="1" applyAlignment="1">
      <alignment wrapText="1"/>
    </xf>
    <xf numFmtId="0" fontId="3" fillId="2" borderId="1" xfId="0" applyFont="1" applyFill="1" applyBorder="1" applyAlignment="1">
      <alignment horizontal="center" vertical="center" textRotation="90" wrapText="1"/>
    </xf>
    <xf numFmtId="0" fontId="2" fillId="2" borderId="1" xfId="0" applyFont="1" applyFill="1" applyBorder="1" applyAlignment="1">
      <alignment vertical="top"/>
    </xf>
    <xf numFmtId="0" fontId="2" fillId="5" borderId="1" xfId="0" applyFont="1" applyFill="1" applyBorder="1" applyAlignment="1">
      <alignment horizontal="center" vertical="top" wrapText="1"/>
    </xf>
    <xf numFmtId="0" fontId="7" fillId="4" borderId="1" xfId="0" applyFont="1" applyFill="1" applyBorder="1" applyAlignment="1">
      <alignment horizontal="center" vertical="top" wrapText="1"/>
    </xf>
    <xf numFmtId="0" fontId="7" fillId="2" borderId="1" xfId="0" applyFont="1" applyFill="1" applyBorder="1" applyAlignment="1">
      <alignment vertical="top" wrapText="1"/>
    </xf>
    <xf numFmtId="0" fontId="3" fillId="2" borderId="1" xfId="0" applyFont="1" applyFill="1" applyBorder="1" applyAlignment="1">
      <alignment horizontal="center" vertical="top" wrapText="1"/>
    </xf>
    <xf numFmtId="2" fontId="2" fillId="2" borderId="1" xfId="0" applyNumberFormat="1" applyFont="1" applyFill="1" applyBorder="1" applyAlignment="1">
      <alignment horizontal="center" vertical="top"/>
    </xf>
    <xf numFmtId="49" fontId="2" fillId="2" borderId="1" xfId="0" applyNumberFormat="1" applyFont="1" applyFill="1" applyBorder="1" applyAlignment="1">
      <alignment horizontal="center" vertical="top" wrapText="1"/>
    </xf>
    <xf numFmtId="2" fontId="2"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2" fillId="4" borderId="1" xfId="0" applyFont="1" applyFill="1" applyBorder="1" applyAlignment="1" applyProtection="1">
      <alignment horizontal="center" vertical="top" wrapText="1"/>
    </xf>
    <xf numFmtId="0" fontId="7" fillId="2" borderId="0" xfId="0" applyFont="1" applyFill="1" applyBorder="1"/>
    <xf numFmtId="9" fontId="7" fillId="2" borderId="1" xfId="1" applyFont="1" applyFill="1" applyBorder="1" applyAlignment="1">
      <alignment horizontal="center" vertical="top"/>
    </xf>
    <xf numFmtId="0" fontId="7" fillId="2" borderId="1" xfId="0" applyFont="1" applyFill="1" applyBorder="1" applyAlignment="1">
      <alignment horizontal="center" vertical="top"/>
    </xf>
    <xf numFmtId="0" fontId="7" fillId="2" borderId="1" xfId="0" applyFont="1" applyFill="1" applyBorder="1" applyAlignment="1">
      <alignment horizontal="center" vertical="top" wrapText="1"/>
    </xf>
    <xf numFmtId="0" fontId="7" fillId="2" borderId="0" xfId="0" applyFont="1" applyFill="1" applyBorder="1" applyAlignment="1">
      <alignment horizontal="center" vertical="top"/>
    </xf>
    <xf numFmtId="0" fontId="7" fillId="2" borderId="0" xfId="0" applyFont="1" applyFill="1" applyBorder="1" applyAlignment="1">
      <alignment horizontal="center" vertical="center"/>
    </xf>
    <xf numFmtId="0" fontId="7" fillId="2" borderId="1" xfId="0" applyFont="1" applyFill="1" applyBorder="1" applyAlignment="1">
      <alignment vertical="top"/>
    </xf>
    <xf numFmtId="0" fontId="7" fillId="4" borderId="1" xfId="0" applyFont="1" applyFill="1" applyBorder="1" applyAlignment="1">
      <alignment horizontal="center" vertical="top"/>
    </xf>
    <xf numFmtId="0" fontId="7" fillId="5" borderId="1" xfId="0" applyFont="1" applyFill="1" applyBorder="1" applyAlignment="1">
      <alignment horizontal="center" vertical="top"/>
    </xf>
    <xf numFmtId="0" fontId="7" fillId="5" borderId="1" xfId="0" applyFont="1" applyFill="1" applyBorder="1" applyAlignment="1">
      <alignment horizontal="center"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0" fontId="7" fillId="5" borderId="1" xfId="0" applyFont="1" applyFill="1" applyBorder="1" applyAlignment="1" applyProtection="1">
      <alignment horizontal="center" vertical="top" wrapText="1"/>
    </xf>
    <xf numFmtId="0" fontId="2" fillId="0"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2" fontId="2" fillId="2" borderId="1" xfId="0" applyNumberFormat="1" applyFont="1" applyFill="1" applyBorder="1" applyAlignment="1">
      <alignment horizontal="center" vertical="center" wrapText="1"/>
    </xf>
    <xf numFmtId="0" fontId="2" fillId="2" borderId="0" xfId="0" applyFont="1" applyFill="1" applyAlignment="1">
      <alignment vertical="center"/>
    </xf>
    <xf numFmtId="0" fontId="3" fillId="2" borderId="1" xfId="0" applyFont="1" applyFill="1" applyBorder="1" applyAlignment="1">
      <alignment horizontal="center" vertical="center" wrapText="1"/>
    </xf>
    <xf numFmtId="0" fontId="2" fillId="6" borderId="1" xfId="0" applyFont="1" applyFill="1" applyBorder="1" applyAlignment="1">
      <alignment horizontal="center" vertical="top" wrapText="1"/>
    </xf>
    <xf numFmtId="9" fontId="3" fillId="7" borderId="1" xfId="1" applyFont="1" applyFill="1" applyBorder="1" applyAlignment="1">
      <alignment horizontal="center" vertical="top"/>
    </xf>
    <xf numFmtId="9" fontId="3" fillId="7" borderId="1" xfId="1" applyFont="1" applyFill="1" applyBorder="1" applyAlignment="1">
      <alignment horizontal="center" vertical="top" wrapText="1"/>
    </xf>
    <xf numFmtId="2" fontId="3" fillId="7" borderId="1" xfId="0" applyNumberFormat="1" applyFont="1" applyFill="1" applyBorder="1" applyAlignment="1">
      <alignment horizontal="center" vertical="top"/>
    </xf>
    <xf numFmtId="0" fontId="3" fillId="7" borderId="1" xfId="0" applyFont="1" applyFill="1" applyBorder="1" applyAlignment="1">
      <alignment horizontal="center" vertical="top"/>
    </xf>
    <xf numFmtId="0" fontId="3" fillId="7" borderId="1" xfId="0" applyFont="1" applyFill="1" applyBorder="1" applyAlignment="1">
      <alignment horizontal="center" vertical="top" wrapText="1"/>
    </xf>
    <xf numFmtId="0" fontId="2" fillId="2" borderId="0" xfId="0" applyFont="1" applyFill="1" applyAlignment="1">
      <alignment horizontal="center"/>
    </xf>
    <xf numFmtId="49" fontId="3" fillId="7" borderId="1" xfId="0" applyNumberFormat="1" applyFont="1" applyFill="1" applyBorder="1" applyAlignment="1">
      <alignment horizontal="center" vertical="top"/>
    </xf>
    <xf numFmtId="49" fontId="3" fillId="7" borderId="1" xfId="0" applyNumberFormat="1" applyFont="1" applyFill="1" applyBorder="1" applyAlignment="1">
      <alignment horizontal="center" vertical="top" wrapText="1"/>
    </xf>
    <xf numFmtId="0" fontId="2"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top" wrapText="1"/>
    </xf>
    <xf numFmtId="0" fontId="2" fillId="5" borderId="1" xfId="0" applyFont="1" applyFill="1" applyBorder="1" applyAlignment="1" applyProtection="1">
      <alignment horizontal="center" vertical="center" wrapText="1"/>
    </xf>
    <xf numFmtId="0" fontId="2" fillId="5" borderId="1" xfId="0" applyFont="1" applyFill="1" applyBorder="1" applyAlignment="1">
      <alignment horizontal="center" vertical="center" wrapText="1"/>
    </xf>
    <xf numFmtId="0" fontId="3" fillId="2" borderId="0" xfId="0" applyFont="1" applyFill="1"/>
    <xf numFmtId="0" fontId="3" fillId="2" borderId="0" xfId="0" applyFont="1" applyFill="1" applyAlignment="1">
      <alignment horizontal="center"/>
    </xf>
    <xf numFmtId="164" fontId="9" fillId="7" borderId="1" xfId="0" applyNumberFormat="1" applyFont="1" applyFill="1" applyBorder="1" applyAlignment="1">
      <alignment horizontal="center" vertical="center"/>
    </xf>
    <xf numFmtId="0" fontId="3" fillId="7" borderId="1" xfId="0" applyFont="1" applyFill="1" applyBorder="1" applyAlignment="1">
      <alignment horizontal="center" vertical="center" wrapText="1"/>
    </xf>
    <xf numFmtId="0" fontId="13" fillId="2" borderId="0" xfId="0" applyFont="1" applyFill="1"/>
    <xf numFmtId="9" fontId="2" fillId="2" borderId="0" xfId="0" applyNumberFormat="1" applyFont="1" applyFill="1" applyBorder="1"/>
    <xf numFmtId="10" fontId="2" fillId="2" borderId="0" xfId="1" applyNumberFormat="1" applyFont="1" applyFill="1" applyBorder="1" applyAlignment="1">
      <alignment horizontal="center" vertical="center"/>
    </xf>
    <xf numFmtId="9" fontId="13" fillId="2" borderId="0" xfId="0" applyNumberFormat="1" applyFont="1" applyFill="1" applyBorder="1" applyAlignment="1">
      <alignment horizontal="center" vertical="center"/>
    </xf>
    <xf numFmtId="0" fontId="13" fillId="2" borderId="0" xfId="0" applyFont="1" applyFill="1" applyBorder="1"/>
    <xf numFmtId="9" fontId="13" fillId="2" borderId="0" xfId="0" applyNumberFormat="1" applyFont="1" applyFill="1" applyBorder="1"/>
    <xf numFmtId="0" fontId="13" fillId="2" borderId="0" xfId="0" applyNumberFormat="1" applyFont="1" applyFill="1" applyBorder="1" applyAlignment="1">
      <alignment horizontal="center" vertical="center"/>
    </xf>
    <xf numFmtId="10" fontId="13" fillId="2" borderId="0" xfId="1" applyNumberFormat="1" applyFont="1" applyFill="1" applyBorder="1" applyAlignment="1">
      <alignment horizontal="center" vertical="center"/>
    </xf>
    <xf numFmtId="9" fontId="13" fillId="2" borderId="0" xfId="1" applyFont="1" applyFill="1" applyBorder="1" applyAlignment="1">
      <alignment horizontal="center" vertical="center"/>
    </xf>
    <xf numFmtId="9" fontId="13" fillId="2" borderId="0" xfId="0" applyNumberFormat="1"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9" fontId="14" fillId="2" borderId="0" xfId="0" applyNumberFormat="1"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center" vertical="center"/>
    </xf>
    <xf numFmtId="0" fontId="2" fillId="2" borderId="0" xfId="0" applyNumberFormat="1" applyFont="1" applyFill="1" applyBorder="1"/>
    <xf numFmtId="10" fontId="2" fillId="2" borderId="0" xfId="0" applyNumberFormat="1" applyFont="1" applyFill="1" applyBorder="1" applyAlignment="1">
      <alignment horizontal="center" vertical="center"/>
    </xf>
    <xf numFmtId="0" fontId="3" fillId="2" borderId="0" xfId="0" applyFont="1" applyFill="1" applyBorder="1" applyAlignment="1">
      <alignment vertical="center"/>
    </xf>
    <xf numFmtId="0" fontId="2" fillId="2" borderId="0" xfId="0" applyFont="1" applyFill="1" applyAlignment="1">
      <alignment horizontal="left"/>
    </xf>
    <xf numFmtId="0" fontId="2" fillId="2" borderId="0" xfId="0" applyFont="1" applyFill="1" applyBorder="1" applyAlignment="1">
      <alignment horizontal="left"/>
    </xf>
    <xf numFmtId="0" fontId="13" fillId="2" borderId="0" xfId="0" applyFont="1" applyFill="1" applyBorder="1" applyAlignment="1">
      <alignment horizontal="left"/>
    </xf>
    <xf numFmtId="0" fontId="13" fillId="2" borderId="0" xfId="0" applyFont="1" applyFill="1" applyAlignment="1">
      <alignment horizontal="left"/>
    </xf>
    <xf numFmtId="9" fontId="2" fillId="2" borderId="0" xfId="0" applyNumberFormat="1" applyFont="1" applyFill="1" applyBorder="1" applyAlignment="1">
      <alignment horizontal="center" vertical="center"/>
    </xf>
    <xf numFmtId="9" fontId="2" fillId="2" borderId="0"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xf>
    <xf numFmtId="0" fontId="2" fillId="2" borderId="0" xfId="0" applyFont="1" applyFill="1" applyBorder="1" applyAlignment="1">
      <alignment horizontal="left" vertical="center" wrapText="1"/>
    </xf>
    <xf numFmtId="0" fontId="2"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xf>
    <xf numFmtId="0" fontId="13" fillId="2" borderId="0" xfId="0" applyNumberFormat="1" applyFont="1" applyFill="1" applyBorder="1"/>
    <xf numFmtId="9" fontId="2" fillId="2" borderId="0" xfId="1" applyFont="1" applyFill="1" applyAlignment="1">
      <alignment horizontal="center"/>
    </xf>
    <xf numFmtId="0" fontId="2" fillId="2" borderId="4" xfId="0" applyFont="1" applyFill="1" applyBorder="1" applyAlignment="1">
      <alignment horizontal="left" vertical="center" wrapText="1"/>
    </xf>
    <xf numFmtId="9" fontId="3" fillId="2" borderId="0" xfId="0" applyNumberFormat="1" applyFont="1" applyFill="1" applyBorder="1" applyAlignment="1">
      <alignment horizontal="center" vertical="center" wrapText="1"/>
    </xf>
    <xf numFmtId="10" fontId="3" fillId="2" borderId="0" xfId="1" applyNumberFormat="1" applyFont="1" applyFill="1" applyBorder="1" applyAlignment="1">
      <alignment horizontal="center" vertical="center" wrapText="1"/>
    </xf>
    <xf numFmtId="0" fontId="2" fillId="2" borderId="0" xfId="0" applyFont="1" applyFill="1" applyAlignment="1">
      <alignment horizontal="center" vertical="center"/>
    </xf>
    <xf numFmtId="0" fontId="13" fillId="2" borderId="0" xfId="0" applyFont="1" applyFill="1" applyAlignment="1">
      <alignment horizontal="center" vertical="center"/>
    </xf>
    <xf numFmtId="9" fontId="2" fillId="2" borderId="0" xfId="1" applyFont="1" applyFill="1" applyAlignment="1">
      <alignment horizontal="center" vertical="center"/>
    </xf>
    <xf numFmtId="0" fontId="2" fillId="2" borderId="1" xfId="0" applyFont="1" applyFill="1" applyBorder="1" applyAlignment="1">
      <alignment horizontal="left" vertical="center" wrapText="1"/>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2" fillId="2" borderId="0" xfId="0" applyFont="1" applyFill="1" applyBorder="1" applyAlignment="1">
      <alignment horizontal="center"/>
    </xf>
    <xf numFmtId="0" fontId="2" fillId="9" borderId="0" xfId="0" applyFont="1" applyFill="1" applyBorder="1" applyAlignment="1">
      <alignment horizontal="center"/>
    </xf>
    <xf numFmtId="0" fontId="2" fillId="9" borderId="0" xfId="0" applyFont="1" applyFill="1" applyBorder="1" applyAlignment="1">
      <alignment horizontal="center" vertical="center"/>
    </xf>
    <xf numFmtId="0" fontId="2" fillId="9" borderId="1" xfId="0" applyFont="1" applyFill="1" applyBorder="1" applyAlignment="1">
      <alignment horizontal="center"/>
    </xf>
    <xf numFmtId="0" fontId="2" fillId="9" borderId="1" xfId="0" applyFont="1" applyFill="1" applyBorder="1" applyAlignment="1">
      <alignment horizontal="center" vertical="center"/>
    </xf>
    <xf numFmtId="0" fontId="2" fillId="10" borderId="1" xfId="0" applyFont="1" applyFill="1" applyBorder="1" applyAlignment="1">
      <alignment horizontal="center"/>
    </xf>
    <xf numFmtId="0" fontId="2" fillId="10" borderId="1" xfId="0" applyFont="1" applyFill="1" applyBorder="1" applyAlignment="1">
      <alignment horizontal="center" vertical="center"/>
    </xf>
    <xf numFmtId="0" fontId="2" fillId="12" borderId="1" xfId="0" applyFont="1" applyFill="1" applyBorder="1" applyAlignment="1">
      <alignment horizontal="center" vertical="center"/>
    </xf>
    <xf numFmtId="0" fontId="2" fillId="13" borderId="1" xfId="0" applyFont="1" applyFill="1" applyBorder="1" applyAlignment="1">
      <alignment horizontal="center" vertical="center"/>
    </xf>
    <xf numFmtId="0" fontId="2" fillId="14" borderId="1" xfId="0" applyFont="1" applyFill="1" applyBorder="1" applyAlignment="1">
      <alignment horizontal="center" vertical="center"/>
    </xf>
    <xf numFmtId="0" fontId="20" fillId="2" borderId="0" xfId="0" applyFont="1" applyFill="1" applyBorder="1" applyAlignment="1">
      <alignment horizontal="left" vertical="center"/>
    </xf>
    <xf numFmtId="17" fontId="3" fillId="2" borderId="0" xfId="0" quotePrefix="1" applyNumberFormat="1" applyFont="1" applyFill="1" applyBorder="1" applyAlignment="1">
      <alignment horizontal="left"/>
    </xf>
    <xf numFmtId="0" fontId="3" fillId="2" borderId="0" xfId="0" applyFont="1" applyFill="1" applyBorder="1" applyAlignment="1">
      <alignment horizontal="left"/>
    </xf>
    <xf numFmtId="49" fontId="3" fillId="2" borderId="1" xfId="0" applyNumberFormat="1" applyFont="1" applyFill="1" applyBorder="1" applyAlignment="1">
      <alignment horizontal="center" vertical="center"/>
    </xf>
    <xf numFmtId="0" fontId="4" fillId="3" borderId="0" xfId="0"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9" fontId="3" fillId="2" borderId="4" xfId="0" applyNumberFormat="1" applyFont="1" applyFill="1" applyBorder="1" applyAlignment="1">
      <alignment horizontal="left" vertical="top"/>
    </xf>
    <xf numFmtId="49" fontId="3" fillId="2" borderId="3" xfId="0" applyNumberFormat="1" applyFont="1" applyFill="1" applyBorder="1" applyAlignment="1">
      <alignment horizontal="left" vertical="top"/>
    </xf>
    <xf numFmtId="49" fontId="3" fillId="2" borderId="2" xfId="0" applyNumberFormat="1" applyFont="1" applyFill="1" applyBorder="1" applyAlignment="1">
      <alignment horizontal="left" vertical="top"/>
    </xf>
    <xf numFmtId="0" fontId="3" fillId="2" borderId="4" xfId="0" applyFont="1" applyFill="1" applyBorder="1" applyAlignment="1">
      <alignment horizontal="left" vertical="top"/>
    </xf>
    <xf numFmtId="0" fontId="3" fillId="2" borderId="3" xfId="0" applyFont="1" applyFill="1" applyBorder="1" applyAlignment="1">
      <alignment horizontal="left" vertical="top"/>
    </xf>
    <xf numFmtId="0" fontId="3" fillId="2" borderId="2" xfId="0" applyFont="1" applyFill="1" applyBorder="1" applyAlignment="1">
      <alignment horizontal="left" vertical="top"/>
    </xf>
    <xf numFmtId="9" fontId="3" fillId="2" borderId="4" xfId="1" applyFont="1" applyFill="1" applyBorder="1" applyAlignment="1">
      <alignment horizontal="left" vertical="top"/>
    </xf>
    <xf numFmtId="9" fontId="3" fillId="2" borderId="3" xfId="1" applyFont="1" applyFill="1" applyBorder="1" applyAlignment="1">
      <alignment horizontal="left" vertical="top"/>
    </xf>
    <xf numFmtId="9" fontId="3" fillId="2" borderId="2" xfId="1" applyFont="1" applyFill="1" applyBorder="1" applyAlignment="1">
      <alignment horizontal="left" vertical="top"/>
    </xf>
    <xf numFmtId="0" fontId="3" fillId="2" borderId="1" xfId="0" applyFont="1" applyFill="1" applyBorder="1" applyAlignment="1">
      <alignment horizontal="center" vertical="top" wrapText="1"/>
    </xf>
    <xf numFmtId="0" fontId="3" fillId="2" borderId="1" xfId="0" applyFont="1" applyFill="1" applyBorder="1" applyAlignment="1">
      <alignment horizontal="center" vertical="center" textRotation="90" wrapText="1"/>
    </xf>
    <xf numFmtId="0" fontId="2" fillId="2" borderId="1" xfId="0" applyFont="1" applyFill="1" applyBorder="1" applyAlignment="1">
      <alignment vertical="top" wrapText="1"/>
    </xf>
    <xf numFmtId="0" fontId="2" fillId="2" borderId="1" xfId="0" applyFont="1" applyFill="1" applyBorder="1" applyAlignment="1">
      <alignment horizontal="left" vertical="top" wrapText="1"/>
    </xf>
    <xf numFmtId="0" fontId="2" fillId="2" borderId="1" xfId="0" quotePrefix="1" applyFont="1" applyFill="1" applyBorder="1" applyAlignment="1">
      <alignment vertical="top" wrapText="1"/>
    </xf>
    <xf numFmtId="0" fontId="2" fillId="2" borderId="1" xfId="0" quotePrefix="1" applyFont="1" applyFill="1" applyBorder="1" applyAlignment="1">
      <alignment horizontal="center" vertical="top" wrapText="1"/>
    </xf>
    <xf numFmtId="0" fontId="3" fillId="2" borderId="1" xfId="0" applyFont="1" applyFill="1" applyBorder="1" applyAlignment="1">
      <alignment horizontal="left" vertical="center" wrapText="1"/>
    </xf>
    <xf numFmtId="0" fontId="7" fillId="2" borderId="1" xfId="0" applyFont="1" applyFill="1" applyBorder="1" applyAlignment="1">
      <alignment vertical="top" wrapText="1"/>
    </xf>
    <xf numFmtId="0" fontId="5" fillId="2" borderId="1" xfId="0" applyFont="1" applyFill="1" applyBorder="1" applyAlignment="1">
      <alignment vertical="top"/>
    </xf>
    <xf numFmtId="0" fontId="6" fillId="2" borderId="1" xfId="0" applyFont="1" applyFill="1" applyBorder="1" applyAlignment="1">
      <alignment vertical="top" wrapText="1"/>
    </xf>
    <xf numFmtId="0" fontId="5" fillId="2" borderId="1" xfId="0" applyFont="1" applyFill="1" applyBorder="1" applyAlignment="1">
      <alignment horizontal="left" vertical="top" wrapText="1"/>
    </xf>
    <xf numFmtId="0" fontId="5" fillId="2" borderId="1" xfId="0" applyFont="1" applyFill="1" applyBorder="1" applyAlignment="1">
      <alignment vertical="top" wrapText="1"/>
    </xf>
    <xf numFmtId="49" fontId="3" fillId="2" borderId="1" xfId="0" applyNumberFormat="1" applyFont="1" applyFill="1" applyBorder="1" applyAlignment="1">
      <alignment vertical="top"/>
    </xf>
    <xf numFmtId="0" fontId="3" fillId="2" borderId="1" xfId="0" applyFont="1" applyFill="1" applyBorder="1" applyAlignment="1">
      <alignment vertical="top"/>
    </xf>
    <xf numFmtId="9" fontId="3" fillId="2" borderId="1" xfId="1" applyFont="1" applyFill="1" applyBorder="1" applyAlignment="1">
      <alignment vertical="top"/>
    </xf>
    <xf numFmtId="0" fontId="3" fillId="2" borderId="1" xfId="0" applyFont="1" applyFill="1" applyBorder="1" applyAlignment="1">
      <alignment horizontal="left"/>
    </xf>
    <xf numFmtId="0" fontId="8" fillId="2" borderId="1" xfId="0" applyFont="1" applyFill="1" applyBorder="1" applyAlignment="1">
      <alignment horizontal="center" vertical="top" wrapText="1"/>
    </xf>
    <xf numFmtId="0" fontId="8" fillId="2" borderId="1" xfId="0" applyFont="1" applyFill="1" applyBorder="1" applyAlignment="1">
      <alignment horizontal="center" vertical="center" textRotation="90" wrapText="1"/>
    </xf>
    <xf numFmtId="0" fontId="7" fillId="2" borderId="1" xfId="0" quotePrefix="1" applyFont="1" applyFill="1" applyBorder="1" applyAlignment="1">
      <alignment vertical="top"/>
    </xf>
    <xf numFmtId="49" fontId="8" fillId="2" borderId="1" xfId="0" applyNumberFormat="1" applyFont="1" applyFill="1" applyBorder="1" applyAlignment="1">
      <alignment horizontal="center" vertical="center"/>
    </xf>
    <xf numFmtId="49" fontId="8" fillId="2" borderId="1" xfId="0" applyNumberFormat="1" applyFont="1" applyFill="1" applyBorder="1" applyAlignment="1">
      <alignment vertical="top" wrapText="1"/>
    </xf>
    <xf numFmtId="0" fontId="8" fillId="2" borderId="1" xfId="0" applyFont="1" applyFill="1" applyBorder="1" applyAlignment="1">
      <alignment vertical="top" wrapText="1"/>
    </xf>
    <xf numFmtId="9" fontId="8" fillId="2" borderId="1" xfId="1" applyFont="1" applyFill="1" applyBorder="1" applyAlignment="1">
      <alignment vertical="top" wrapText="1"/>
    </xf>
    <xf numFmtId="0" fontId="8" fillId="2" borderId="1" xfId="0" applyFont="1" applyFill="1" applyBorder="1" applyAlignment="1">
      <alignment horizontal="center" vertical="center" textRotation="90"/>
    </xf>
    <xf numFmtId="0" fontId="7" fillId="2" borderId="1" xfId="0" quotePrefix="1" applyFont="1" applyFill="1" applyBorder="1" applyAlignment="1">
      <alignment vertical="top" wrapText="1"/>
    </xf>
    <xf numFmtId="49" fontId="3" fillId="2" borderId="4" xfId="0" applyNumberFormat="1" applyFont="1" applyFill="1" applyBorder="1" applyAlignment="1">
      <alignment horizontal="left" vertical="center"/>
    </xf>
    <xf numFmtId="49" fontId="3" fillId="2" borderId="3" xfId="0" applyNumberFormat="1" applyFont="1" applyFill="1" applyBorder="1" applyAlignment="1">
      <alignment horizontal="left" vertical="center"/>
    </xf>
    <xf numFmtId="49" fontId="3" fillId="2" borderId="2" xfId="0" applyNumberFormat="1" applyFont="1" applyFill="1" applyBorder="1" applyAlignment="1">
      <alignment horizontal="left" vertical="center"/>
    </xf>
    <xf numFmtId="0" fontId="2" fillId="2" borderId="4" xfId="0" applyFont="1" applyFill="1" applyBorder="1" applyAlignment="1">
      <alignment horizontal="left" vertical="center" wrapText="1"/>
    </xf>
    <xf numFmtId="0" fontId="2" fillId="2" borderId="3" xfId="0" applyFont="1" applyFill="1" applyBorder="1" applyAlignment="1">
      <alignment horizontal="left" vertical="center" wrapText="1"/>
    </xf>
    <xf numFmtId="49" fontId="3" fillId="2" borderId="4" xfId="0" applyNumberFormat="1" applyFont="1" applyFill="1" applyBorder="1" applyAlignment="1">
      <alignment vertical="top"/>
    </xf>
    <xf numFmtId="49" fontId="3" fillId="2" borderId="3" xfId="0" applyNumberFormat="1" applyFont="1" applyFill="1" applyBorder="1" applyAlignment="1">
      <alignment vertical="top"/>
    </xf>
    <xf numFmtId="0" fontId="3" fillId="2" borderId="4" xfId="0" applyFont="1" applyFill="1" applyBorder="1" applyAlignment="1">
      <alignment vertical="top"/>
    </xf>
    <xf numFmtId="0" fontId="3" fillId="2" borderId="3" xfId="0" applyFont="1" applyFill="1" applyBorder="1" applyAlignment="1">
      <alignment vertical="top"/>
    </xf>
    <xf numFmtId="9" fontId="3" fillId="2" borderId="4" xfId="1" applyFont="1" applyFill="1" applyBorder="1" applyAlignment="1">
      <alignment vertical="top"/>
    </xf>
    <xf numFmtId="9" fontId="3" fillId="2" borderId="3" xfId="1" applyFont="1" applyFill="1" applyBorder="1" applyAlignment="1">
      <alignment vertical="top"/>
    </xf>
    <xf numFmtId="0" fontId="3" fillId="2" borderId="9" xfId="0" applyFont="1" applyFill="1" applyBorder="1" applyAlignment="1">
      <alignment horizontal="center" vertical="top" wrapText="1"/>
    </xf>
    <xf numFmtId="0" fontId="3" fillId="2" borderId="7" xfId="0" applyFont="1" applyFill="1" applyBorder="1" applyAlignment="1">
      <alignment horizontal="center" vertical="top" wrapText="1"/>
    </xf>
    <xf numFmtId="0" fontId="2" fillId="2" borderId="2" xfId="0" applyFont="1" applyFill="1" applyBorder="1" applyAlignment="1">
      <alignment horizontal="left" vertical="center" wrapText="1"/>
    </xf>
    <xf numFmtId="0" fontId="3" fillId="2" borderId="12"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8" xfId="0" applyFont="1" applyFill="1" applyBorder="1" applyAlignment="1">
      <alignment horizontal="center" vertical="top" wrapText="1"/>
    </xf>
    <xf numFmtId="49" fontId="3" fillId="7" borderId="1" xfId="0" applyNumberFormat="1" applyFont="1" applyFill="1" applyBorder="1" applyAlignment="1">
      <alignment horizontal="center" vertical="center"/>
    </xf>
    <xf numFmtId="49" fontId="3" fillId="7" borderId="4" xfId="0" applyNumberFormat="1" applyFont="1" applyFill="1" applyBorder="1" applyAlignment="1">
      <alignment vertical="top"/>
    </xf>
    <xf numFmtId="49" fontId="3" fillId="7" borderId="3" xfId="0" applyNumberFormat="1" applyFont="1" applyFill="1" applyBorder="1" applyAlignment="1">
      <alignment vertical="top"/>
    </xf>
    <xf numFmtId="0" fontId="3" fillId="7" borderId="4" xfId="0" applyFont="1" applyFill="1" applyBorder="1" applyAlignment="1">
      <alignment vertical="top"/>
    </xf>
    <xf numFmtId="0" fontId="3" fillId="7" borderId="3" xfId="0" applyFont="1" applyFill="1" applyBorder="1" applyAlignment="1">
      <alignment vertical="top"/>
    </xf>
    <xf numFmtId="9" fontId="3" fillId="7" borderId="4" xfId="1" applyFont="1" applyFill="1" applyBorder="1" applyAlignment="1">
      <alignment vertical="top"/>
    </xf>
    <xf numFmtId="9" fontId="3" fillId="7" borderId="3" xfId="1" applyFont="1" applyFill="1" applyBorder="1" applyAlignment="1">
      <alignment vertical="top"/>
    </xf>
    <xf numFmtId="0" fontId="3" fillId="2" borderId="4"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center" textRotation="90" wrapText="1"/>
    </xf>
    <xf numFmtId="0" fontId="2" fillId="0" borderId="4" xfId="0" applyFont="1" applyFill="1" applyBorder="1" applyAlignment="1">
      <alignment vertical="top" wrapText="1"/>
    </xf>
    <xf numFmtId="0" fontId="2" fillId="0" borderId="3" xfId="0" applyFont="1" applyFill="1" applyBorder="1" applyAlignment="1">
      <alignment vertical="top" wrapText="1"/>
    </xf>
    <xf numFmtId="0" fontId="2" fillId="0" borderId="9"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 xfId="0" applyFont="1" applyFill="1" applyBorder="1" applyAlignment="1">
      <alignment horizontal="left" vertical="top"/>
    </xf>
    <xf numFmtId="0" fontId="10" fillId="8" borderId="0" xfId="0" applyFont="1" applyFill="1" applyAlignment="1">
      <alignment horizontal="center" vertical="top"/>
    </xf>
    <xf numFmtId="0" fontId="3" fillId="2" borderId="4" xfId="0" applyFont="1" applyFill="1" applyBorder="1" applyAlignment="1">
      <alignment horizontal="left" vertical="top" wrapText="1"/>
    </xf>
    <xf numFmtId="165" fontId="2" fillId="2" borderId="1" xfId="0" applyNumberFormat="1" applyFont="1" applyFill="1" applyBorder="1" applyAlignment="1">
      <alignment horizontal="left" vertical="top" wrapText="1"/>
    </xf>
    <xf numFmtId="0" fontId="3" fillId="7" borderId="4"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3" fillId="2" borderId="1" xfId="0" applyFont="1" applyFill="1" applyBorder="1" applyAlignment="1">
      <alignment horizontal="center" vertical="center"/>
    </xf>
    <xf numFmtId="0" fontId="19" fillId="11" borderId="1" xfId="0" applyFont="1" applyFill="1" applyBorder="1" applyAlignment="1">
      <alignment horizontal="center" vertical="center" wrapText="1"/>
    </xf>
    <xf numFmtId="0" fontId="18" fillId="8" borderId="0" xfId="0" applyFont="1" applyFill="1" applyBorder="1" applyAlignment="1">
      <alignment horizontal="center" vertical="center"/>
    </xf>
    <xf numFmtId="9" fontId="16"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9" fillId="2" borderId="0" xfId="0" applyFont="1" applyFill="1" applyBorder="1" applyAlignment="1">
      <alignment horizontal="center" vertical="center"/>
    </xf>
    <xf numFmtId="0" fontId="20" fillId="2" borderId="0" xfId="0" applyFont="1" applyFill="1" applyBorder="1" applyAlignment="1">
      <alignment horizontal="center" vertical="center"/>
    </xf>
    <xf numFmtId="166" fontId="4" fillId="2" borderId="3" xfId="0" applyNumberFormat="1" applyFont="1" applyFill="1" applyBorder="1" applyAlignment="1">
      <alignment horizontal="left" vertical="center"/>
    </xf>
    <xf numFmtId="0" fontId="17" fillId="11" borderId="1" xfId="0" applyFont="1" applyFill="1" applyBorder="1" applyAlignment="1">
      <alignment horizontal="center" vertical="center" wrapText="1"/>
    </xf>
    <xf numFmtId="0" fontId="20" fillId="15" borderId="15" xfId="0" applyFont="1" applyFill="1" applyBorder="1" applyAlignment="1">
      <alignment horizontal="center" vertical="center"/>
    </xf>
    <xf numFmtId="0" fontId="20" fillId="15" borderId="14" xfId="0" applyFont="1" applyFill="1" applyBorder="1" applyAlignment="1">
      <alignment horizontal="center" vertical="center"/>
    </xf>
    <xf numFmtId="0" fontId="20" fillId="15" borderId="13" xfId="0" applyFont="1" applyFill="1" applyBorder="1" applyAlignment="1">
      <alignment horizontal="center" vertical="center"/>
    </xf>
    <xf numFmtId="0" fontId="4" fillId="2" borderId="6" xfId="0" applyFont="1" applyFill="1" applyBorder="1" applyAlignment="1">
      <alignment horizontal="left" vertical="center"/>
    </xf>
    <xf numFmtId="0" fontId="4" fillId="2" borderId="3" xfId="0" applyFont="1" applyFill="1" applyBorder="1" applyAlignment="1">
      <alignment horizontal="left" vertical="center"/>
    </xf>
    <xf numFmtId="2" fontId="13" fillId="2" borderId="0" xfId="0" applyNumberFormat="1" applyFont="1" applyFill="1" applyBorder="1" applyAlignment="1">
      <alignment horizontal="center" vertical="center"/>
    </xf>
  </cellXfs>
  <cellStyles count="2">
    <cellStyle name="Normal" xfId="0" builtinId="0"/>
    <cellStyle name="Percent" xfId="1" builtinId="5"/>
  </cellStyles>
  <dxfs count="302">
    <dxf>
      <fill>
        <gradientFill type="path">
          <stop position="0">
            <color theme="0"/>
          </stop>
          <stop position="1">
            <color rgb="FFFF5050"/>
          </stop>
        </gradientFill>
      </fill>
    </dxf>
    <dxf>
      <fill>
        <gradientFill type="path">
          <stop position="0">
            <color theme="0"/>
          </stop>
          <stop position="1">
            <color rgb="FFFFC000"/>
          </stop>
        </gradientFill>
      </fill>
    </dxf>
    <dxf>
      <fill>
        <gradientFill type="path">
          <stop position="0">
            <color theme="0"/>
          </stop>
          <stop position="1">
            <color rgb="FFCC99FF"/>
          </stop>
        </gradientFill>
      </fill>
    </dxf>
    <dxf>
      <fill>
        <gradientFill type="path">
          <stop position="0">
            <color theme="0"/>
          </stop>
          <stop position="1">
            <color rgb="FF00CCFF"/>
          </stop>
        </gradientFill>
      </fill>
    </dxf>
    <dxf>
      <fill>
        <gradientFill type="path">
          <stop position="0">
            <color theme="0"/>
          </stop>
          <stop position="1">
            <color rgb="FF92D050"/>
          </stop>
        </gradient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theme="0" tint="-0.499984740745262"/>
        </patternFill>
      </fill>
    </dxf>
    <dxf>
      <fill>
        <patternFill>
          <bgColor rgb="FFFF0000"/>
        </patternFill>
      </fill>
    </dxf>
    <dxf>
      <fill>
        <patternFill>
          <bgColor rgb="FF92D050"/>
        </patternFill>
      </fill>
    </dxf>
    <dxf>
      <fill>
        <patternFill>
          <bgColor theme="0" tint="-0.499984740745262"/>
        </patternFill>
      </fill>
    </dxf>
    <dxf>
      <fill>
        <patternFill>
          <bgColor rgb="FFFF0000"/>
        </patternFill>
      </fill>
    </dxf>
    <dxf>
      <fill>
        <patternFill>
          <bgColor rgb="FF92D050"/>
        </patternFill>
      </fill>
    </dxf>
    <dxf>
      <fill>
        <patternFill>
          <bgColor theme="0" tint="-0.499984740745262"/>
        </patternFill>
      </fill>
    </dxf>
    <dxf>
      <fill>
        <patternFill>
          <bgColor rgb="FF92D050"/>
        </patternFill>
      </fill>
    </dxf>
    <dxf>
      <fill>
        <patternFill>
          <bgColor theme="0" tint="-0.499984740745262"/>
        </patternFill>
      </fill>
    </dxf>
    <dxf>
      <fill>
        <patternFill>
          <bgColor rgb="FFFF0000"/>
        </patternFill>
      </fill>
    </dxf>
    <dxf>
      <fill>
        <patternFill>
          <bgColor rgb="FFFF0000"/>
        </patternFill>
      </fill>
    </dxf>
    <dxf>
      <fill>
        <patternFill>
          <bgColor rgb="FF92D05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1. Kawalan Pengurusan</a:t>
            </a:r>
          </a:p>
        </c:rich>
      </c:tx>
      <c:layout/>
      <c:overlay val="0"/>
      <c:spPr>
        <a:noFill/>
        <a:ln>
          <a:noFill/>
        </a:ln>
        <a:effectLst/>
      </c:spPr>
    </c:title>
    <c:autoTitleDeleted val="0"/>
    <c:plotArea>
      <c:layout/>
      <c:doughnutChart>
        <c:varyColors val="1"/>
        <c:ser>
          <c:idx val="0"/>
          <c:order val="0"/>
          <c:tx>
            <c:strRef>
              <c:f>Dashboard!$T$19</c:f>
              <c:strCache>
                <c:ptCount val="1"/>
                <c:pt idx="0">
                  <c:v>Kawalan Pengurusan</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68DE-4E74-B5B1-7A319231120E}"/>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68DE-4E74-B5B1-7A31923112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Dashboard!$U$18:$V$18</c:f>
              <c:strCache>
                <c:ptCount val="2"/>
                <c:pt idx="0">
                  <c:v>Pematuhan</c:v>
                </c:pt>
                <c:pt idx="1">
                  <c:v>Ketidakpatuhan</c:v>
                </c:pt>
              </c:strCache>
            </c:strRef>
          </c:cat>
          <c:val>
            <c:numRef>
              <c:f>Dashboard!$U$19:$V$19</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68DE-4E74-B5B1-7A319231120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2. Kawalan Penerimaan</a:t>
            </a:r>
          </a:p>
        </c:rich>
      </c:tx>
      <c:layout/>
      <c:overlay val="0"/>
      <c:spPr>
        <a:noFill/>
        <a:ln>
          <a:noFill/>
        </a:ln>
        <a:effectLst/>
      </c:spPr>
    </c:title>
    <c:autoTitleDeleted val="0"/>
    <c:plotArea>
      <c:layout/>
      <c:doughnutChart>
        <c:varyColors val="1"/>
        <c:ser>
          <c:idx val="0"/>
          <c:order val="0"/>
          <c:tx>
            <c:strRef>
              <c:f>Dashboard!$T$21</c:f>
              <c:strCache>
                <c:ptCount val="1"/>
                <c:pt idx="0">
                  <c:v>Kawalan Penerimaan</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A664-44E6-9B74-A128655568DB}"/>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A664-44E6-9B74-A128655568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Dashboard!$U$20:$V$20</c:f>
              <c:strCache>
                <c:ptCount val="2"/>
                <c:pt idx="0">
                  <c:v>Pematuhan</c:v>
                </c:pt>
                <c:pt idx="1">
                  <c:v>Ketidakpatuhan</c:v>
                </c:pt>
              </c:strCache>
            </c:strRef>
          </c:cat>
          <c:val>
            <c:numRef>
              <c:f>Dashboard!$U$21:$V$21</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A664-44E6-9B74-A128655568D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3. Kawalan Perbelanjaan</a:t>
            </a:r>
          </a:p>
        </c:rich>
      </c:tx>
      <c:layout/>
      <c:overlay val="0"/>
      <c:spPr>
        <a:noFill/>
        <a:ln>
          <a:noFill/>
        </a:ln>
        <a:effectLst/>
      </c:spPr>
    </c:title>
    <c:autoTitleDeleted val="0"/>
    <c:plotArea>
      <c:layout/>
      <c:doughnutChart>
        <c:varyColors val="1"/>
        <c:ser>
          <c:idx val="0"/>
          <c:order val="0"/>
          <c:tx>
            <c:strRef>
              <c:f>Dashboard!$T$23</c:f>
              <c:strCache>
                <c:ptCount val="1"/>
                <c:pt idx="0">
                  <c:v>Kawalan Perbelanjaan</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4473-4782-B1CA-5A21C39E1462}"/>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4473-4782-B1CA-5A21C39E14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Dashboard!$U$22:$V$22</c:f>
              <c:strCache>
                <c:ptCount val="2"/>
                <c:pt idx="0">
                  <c:v>Pematuhan</c:v>
                </c:pt>
                <c:pt idx="1">
                  <c:v>Ketidakpatuhan</c:v>
                </c:pt>
              </c:strCache>
            </c:strRef>
          </c:cat>
          <c:val>
            <c:numRef>
              <c:f>Dashboard!$U$23:$V$23</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4473-4782-B1CA-5A21C39E146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4. Kawalan Pengurusan Akaun Amanah</a:t>
            </a:r>
          </a:p>
        </c:rich>
      </c:tx>
      <c:layout/>
      <c:overlay val="0"/>
      <c:spPr>
        <a:noFill/>
        <a:ln>
          <a:noFill/>
        </a:ln>
        <a:effectLst/>
      </c:spPr>
    </c:title>
    <c:autoTitleDeleted val="0"/>
    <c:plotArea>
      <c:layout/>
      <c:doughnutChart>
        <c:varyColors val="1"/>
        <c:ser>
          <c:idx val="0"/>
          <c:order val="0"/>
          <c:tx>
            <c:strRef>
              <c:f>Dashboard!$T$25</c:f>
              <c:strCache>
                <c:ptCount val="1"/>
                <c:pt idx="0">
                  <c:v>Kawalan Pengurusan Akaun Amanah</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6431-42A6-84C8-9756CB039A5E}"/>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6431-42A6-84C8-9756CB039A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Dashboard!$U$24:$V$24</c:f>
              <c:strCache>
                <c:ptCount val="2"/>
                <c:pt idx="0">
                  <c:v>Pematuhan</c:v>
                </c:pt>
                <c:pt idx="1">
                  <c:v>Ketidakpatuhan</c:v>
                </c:pt>
              </c:strCache>
            </c:strRef>
          </c:cat>
          <c:val>
            <c:numRef>
              <c:f>Dashboard!$U$25:$V$25</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431-42A6-84C8-9756CB039A5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5.Kawalan Pengurusan Aset</a:t>
            </a:r>
          </a:p>
        </c:rich>
      </c:tx>
      <c:layout/>
      <c:overlay val="0"/>
      <c:spPr>
        <a:noFill/>
        <a:ln>
          <a:noFill/>
        </a:ln>
        <a:effectLst/>
      </c:spPr>
    </c:title>
    <c:autoTitleDeleted val="0"/>
    <c:plotArea>
      <c:layout/>
      <c:doughnutChart>
        <c:varyColors val="1"/>
        <c:ser>
          <c:idx val="0"/>
          <c:order val="0"/>
          <c:tx>
            <c:strRef>
              <c:f>Dashboard!$T$27</c:f>
              <c:strCache>
                <c:ptCount val="1"/>
                <c:pt idx="0">
                  <c:v>Kawalan Pengurusan Aset</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1F2A-4F57-BC84-4B1FF2BA7A43}"/>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1F2A-4F57-BC84-4B1FF2BA7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Dashboard!$U$26:$V$26</c:f>
              <c:strCache>
                <c:ptCount val="2"/>
                <c:pt idx="0">
                  <c:v>Pematuhan</c:v>
                </c:pt>
                <c:pt idx="1">
                  <c:v>Ketidakpatuhan</c:v>
                </c:pt>
              </c:strCache>
            </c:strRef>
          </c:cat>
          <c:val>
            <c:numRef>
              <c:f>Dashboard!$U$27:$V$27</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1F2A-4F57-BC84-4B1FF2BA7A4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6. Kawalan Pengurusan Stor</a:t>
            </a:r>
          </a:p>
        </c:rich>
      </c:tx>
      <c:layout/>
      <c:overlay val="0"/>
      <c:spPr>
        <a:noFill/>
        <a:ln>
          <a:noFill/>
        </a:ln>
        <a:effectLst/>
      </c:spPr>
    </c:title>
    <c:autoTitleDeleted val="0"/>
    <c:plotArea>
      <c:layout/>
      <c:doughnutChart>
        <c:varyColors val="1"/>
        <c:ser>
          <c:idx val="0"/>
          <c:order val="0"/>
          <c:tx>
            <c:strRef>
              <c:f>Dashboard!$T$29</c:f>
              <c:strCache>
                <c:ptCount val="1"/>
                <c:pt idx="0">
                  <c:v>Kawalan Pengurusan Stor</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BEB4-48CD-BA18-C262CE27537B}"/>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BEB4-48CD-BA18-C262CE2753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Dashboard!$U$28:$V$28</c:f>
              <c:strCache>
                <c:ptCount val="2"/>
                <c:pt idx="0">
                  <c:v>Pematuhan</c:v>
                </c:pt>
                <c:pt idx="1">
                  <c:v>Ketidakpatuhan</c:v>
                </c:pt>
              </c:strCache>
            </c:strRef>
          </c:cat>
          <c:val>
            <c:numRef>
              <c:f>Dashboard!$U$29:$V$29</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BEB4-48CD-BA18-C262CE27537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MY"/>
              <a:t>7. Kawalan Pengurusan Kenderaan</a:t>
            </a:r>
          </a:p>
        </c:rich>
      </c:tx>
      <c:layout/>
      <c:overlay val="0"/>
      <c:spPr>
        <a:noFill/>
        <a:ln>
          <a:noFill/>
        </a:ln>
        <a:effectLst/>
      </c:spPr>
    </c:title>
    <c:autoTitleDeleted val="0"/>
    <c:plotArea>
      <c:layout/>
      <c:doughnutChart>
        <c:varyColors val="1"/>
        <c:ser>
          <c:idx val="0"/>
          <c:order val="0"/>
          <c:tx>
            <c:strRef>
              <c:f>Dashboard!$T$31</c:f>
              <c:strCache>
                <c:ptCount val="1"/>
                <c:pt idx="0">
                  <c:v>Kawalan Pengurusan Kenderaan</c:v>
                </c:pt>
              </c:strCache>
            </c:strRef>
          </c:tx>
          <c:dPt>
            <c:idx val="0"/>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1-8011-4669-AB4B-46FF8AF3B064}"/>
              </c:ext>
            </c:extLst>
          </c:dPt>
          <c:dPt>
            <c:idx val="1"/>
            <c:bubble3D val="0"/>
            <c:spPr>
              <a:solidFill>
                <a:srgbClr val="FF000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3-8011-4669-AB4B-46FF8AF3B0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Dashboard!$U$30:$V$30</c:f>
              <c:strCache>
                <c:ptCount val="2"/>
                <c:pt idx="0">
                  <c:v>Pematuhan</c:v>
                </c:pt>
                <c:pt idx="1">
                  <c:v>Ketidakpatuhan</c:v>
                </c:pt>
              </c:strCache>
            </c:strRef>
          </c:cat>
          <c:val>
            <c:numRef>
              <c:f>Dashboard!$U$31:$V$31</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8011-4669-AB4B-46FF8AF3B06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Kriteria '!A218"/><Relationship Id="rId2" Type="http://schemas.openxmlformats.org/officeDocument/2006/relationships/image" Target="../media/image1.jpeg"/><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hyperlink" Target="#'Kriteria '!A1"/><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16</xdr:col>
      <xdr:colOff>740834</xdr:colOff>
      <xdr:row>219</xdr:row>
      <xdr:rowOff>31750</xdr:rowOff>
    </xdr:from>
    <xdr:ext cx="304800" cy="305858"/>
    <xdr:sp macro="" textlink="">
      <xdr:nvSpPr>
        <xdr:cNvPr id="2" name="AutoShape 193" descr="Image result for result">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10361084" y="41751250"/>
          <a:ext cx="304800" cy="3058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219</xdr:row>
      <xdr:rowOff>0</xdr:rowOff>
    </xdr:from>
    <xdr:ext cx="304800" cy="305858"/>
    <xdr:sp macro="" textlink="">
      <xdr:nvSpPr>
        <xdr:cNvPr id="3" name="AutoShape 194" descr="Image result for result">
          <a:extLst>
            <a:ext uri="{FF2B5EF4-FFF2-40B4-BE49-F238E27FC236}">
              <a16:creationId xmlns:a16="http://schemas.microsoft.com/office/drawing/2014/main" xmlns="" id="{00000000-0008-0000-0000-000003000000}"/>
            </a:ext>
          </a:extLst>
        </xdr:cNvPr>
        <xdr:cNvSpPr>
          <a:spLocks noChangeAspect="1" noChangeArrowheads="1"/>
        </xdr:cNvSpPr>
      </xdr:nvSpPr>
      <xdr:spPr bwMode="auto">
        <a:xfrm>
          <a:off x="10363200" y="41719500"/>
          <a:ext cx="304800" cy="3058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224</xdr:row>
      <xdr:rowOff>0</xdr:rowOff>
    </xdr:from>
    <xdr:ext cx="304800" cy="305858"/>
    <xdr:sp macro="" textlink="">
      <xdr:nvSpPr>
        <xdr:cNvPr id="4" name="AutoShape 195" descr="Image result for result">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6705600" y="42672000"/>
          <a:ext cx="304800" cy="3058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228</xdr:row>
      <xdr:rowOff>0</xdr:rowOff>
    </xdr:from>
    <xdr:ext cx="304800" cy="305858"/>
    <xdr:sp macro="" textlink="">
      <xdr:nvSpPr>
        <xdr:cNvPr id="5" name="AutoShape 196" descr="Related image">
          <a:extLst>
            <a:ext uri="{FF2B5EF4-FFF2-40B4-BE49-F238E27FC236}">
              <a16:creationId xmlns:a16="http://schemas.microsoft.com/office/drawing/2014/main" xmlns="" id="{00000000-0008-0000-0000-000005000000}"/>
            </a:ext>
          </a:extLst>
        </xdr:cNvPr>
        <xdr:cNvSpPr>
          <a:spLocks noChangeAspect="1" noChangeArrowheads="1"/>
        </xdr:cNvSpPr>
      </xdr:nvSpPr>
      <xdr:spPr bwMode="auto">
        <a:xfrm>
          <a:off x="5486400" y="43434000"/>
          <a:ext cx="304800" cy="3058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220</xdr:row>
      <xdr:rowOff>0</xdr:rowOff>
    </xdr:from>
    <xdr:ext cx="304800" cy="305859"/>
    <xdr:sp macro="" textlink="">
      <xdr:nvSpPr>
        <xdr:cNvPr id="6" name="AutoShape 190" descr="Image result for klik">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6705600" y="41910000"/>
          <a:ext cx="304800" cy="3058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275169</xdr:colOff>
      <xdr:row>216</xdr:row>
      <xdr:rowOff>127000</xdr:rowOff>
    </xdr:from>
    <xdr:ext cx="1111248" cy="833436"/>
    <xdr:pic>
      <xdr:nvPicPr>
        <xdr:cNvPr id="7" name="Picture 6" descr="Image result for klik">
          <a:hlinkClick xmlns:r="http://schemas.openxmlformats.org/officeDocument/2006/relationships" r:id="rId1"/>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9169" y="41275000"/>
          <a:ext cx="1111248" cy="8334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214</xdr:row>
      <xdr:rowOff>0</xdr:rowOff>
    </xdr:from>
    <xdr:ext cx="304800" cy="304800"/>
    <xdr:sp macro="" textlink="">
      <xdr:nvSpPr>
        <xdr:cNvPr id="8" name="AutoShape 193" descr="Image result for Result">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9144000" y="407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306917</xdr:colOff>
      <xdr:row>3</xdr:row>
      <xdr:rowOff>275167</xdr:rowOff>
    </xdr:from>
    <xdr:ext cx="1111248" cy="833436"/>
    <xdr:pic>
      <xdr:nvPicPr>
        <xdr:cNvPr id="9" name="Picture 8" descr="Image result for klik">
          <a:hlinkClick xmlns:r="http://schemas.openxmlformats.org/officeDocument/2006/relationships" r:id="rId3"/>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917" y="760942"/>
          <a:ext cx="1111248" cy="8334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176211</xdr:rowOff>
    </xdr:from>
    <xdr:to>
      <xdr:col>2</xdr:col>
      <xdr:colOff>1543050</xdr:colOff>
      <xdr:row>32</xdr:row>
      <xdr:rowOff>200024</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1752600</xdr:colOff>
      <xdr:row>16</xdr:row>
      <xdr:rowOff>176210</xdr:rowOff>
    </xdr:from>
    <xdr:to>
      <xdr:col>5</xdr:col>
      <xdr:colOff>352806</xdr:colOff>
      <xdr:row>32</xdr:row>
      <xdr:rowOff>171450</xdr:rowOff>
    </xdr:to>
    <xdr:graphicFrame macro="">
      <xdr:nvGraphicFramePr>
        <xdr:cNvPr id="3" name="Chart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438152</xdr:colOff>
      <xdr:row>16</xdr:row>
      <xdr:rowOff>176212</xdr:rowOff>
    </xdr:from>
    <xdr:to>
      <xdr:col>8</xdr:col>
      <xdr:colOff>143258</xdr:colOff>
      <xdr:row>32</xdr:row>
      <xdr:rowOff>190500</xdr:rowOff>
    </xdr:to>
    <xdr:graphicFrame macro="">
      <xdr:nvGraphicFramePr>
        <xdr:cNvPr id="4" name="Chart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247650</xdr:colOff>
      <xdr:row>16</xdr:row>
      <xdr:rowOff>161924</xdr:rowOff>
    </xdr:from>
    <xdr:to>
      <xdr:col>10</xdr:col>
      <xdr:colOff>733425</xdr:colOff>
      <xdr:row>32</xdr:row>
      <xdr:rowOff>152399</xdr:rowOff>
    </xdr:to>
    <xdr:graphicFrame macro="">
      <xdr:nvGraphicFramePr>
        <xdr:cNvPr id="5" name="Chart 4">
          <a:extLst>
            <a:ext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800099</xdr:colOff>
      <xdr:row>16</xdr:row>
      <xdr:rowOff>176211</xdr:rowOff>
    </xdr:from>
    <xdr:to>
      <xdr:col>17</xdr:col>
      <xdr:colOff>56006</xdr:colOff>
      <xdr:row>32</xdr:row>
      <xdr:rowOff>166687</xdr:rowOff>
    </xdr:to>
    <xdr:graphicFrame macro="">
      <xdr:nvGraphicFramePr>
        <xdr:cNvPr id="6" name="Chart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143107</xdr:colOff>
      <xdr:row>16</xdr:row>
      <xdr:rowOff>152978</xdr:rowOff>
    </xdr:from>
    <xdr:to>
      <xdr:col>19</xdr:col>
      <xdr:colOff>1618339</xdr:colOff>
      <xdr:row>32</xdr:row>
      <xdr:rowOff>174425</xdr:rowOff>
    </xdr:to>
    <xdr:graphicFrame macro="">
      <xdr:nvGraphicFramePr>
        <xdr:cNvPr id="7" name="Chart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1673494</xdr:colOff>
      <xdr:row>16</xdr:row>
      <xdr:rowOff>145546</xdr:rowOff>
    </xdr:from>
    <xdr:to>
      <xdr:col>22</xdr:col>
      <xdr:colOff>78058</xdr:colOff>
      <xdr:row>32</xdr:row>
      <xdr:rowOff>169549</xdr:rowOff>
    </xdr:to>
    <xdr:graphicFrame macro="">
      <xdr:nvGraphicFramePr>
        <xdr:cNvPr id="8" name="Chart 7">
          <a:extLst>
            <a:ext uri="{FF2B5EF4-FFF2-40B4-BE49-F238E27FC236}">
              <a16:creationId xmlns:a16="http://schemas.microsoft.com/office/drawing/2014/main" xmlns=""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2543175</xdr:colOff>
      <xdr:row>37</xdr:row>
      <xdr:rowOff>161925</xdr:rowOff>
    </xdr:from>
    <xdr:to>
      <xdr:col>24</xdr:col>
      <xdr:colOff>57150</xdr:colOff>
      <xdr:row>66</xdr:row>
      <xdr:rowOff>133350</xdr:rowOff>
    </xdr:to>
    <xdr:sp macro="" textlink="">
      <xdr:nvSpPr>
        <xdr:cNvPr id="9" name="Rectangle 8">
          <a:extLst>
            <a:ext uri="{FF2B5EF4-FFF2-40B4-BE49-F238E27FC236}">
              <a16:creationId xmlns:a16="http://schemas.microsoft.com/office/drawing/2014/main" xmlns="" id="{00000000-0008-0000-0100-000009000000}"/>
            </a:ext>
          </a:extLst>
        </xdr:cNvPr>
        <xdr:cNvSpPr/>
      </xdr:nvSpPr>
      <xdr:spPr>
        <a:xfrm>
          <a:off x="6705600" y="7210425"/>
          <a:ext cx="7981950" cy="5495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oneCellAnchor>
    <xdr:from>
      <xdr:col>23</xdr:col>
      <xdr:colOff>142875</xdr:colOff>
      <xdr:row>11</xdr:row>
      <xdr:rowOff>23811</xdr:rowOff>
    </xdr:from>
    <xdr:ext cx="1109568" cy="757691"/>
    <xdr:pic>
      <xdr:nvPicPr>
        <xdr:cNvPr id="10" name="Picture 9">
          <a:hlinkClick xmlns:r="http://schemas.openxmlformats.org/officeDocument/2006/relationships" r:id="rId8"/>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9"/>
        <a:stretch>
          <a:fillRect/>
        </a:stretch>
      </xdr:blipFill>
      <xdr:spPr>
        <a:xfrm>
          <a:off x="14163675" y="2119311"/>
          <a:ext cx="1109568" cy="75769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00"/>
    <pageSetUpPr fitToPage="1"/>
  </sheetPr>
  <dimension ref="A1:R231"/>
  <sheetViews>
    <sheetView tabSelected="1" zoomScale="90" zoomScaleNormal="90" workbookViewId="0">
      <pane ySplit="7" topLeftCell="A167" activePane="bottomLeft" state="frozen"/>
      <selection activeCell="G210" sqref="G210"/>
      <selection pane="bottomLeft" activeCell="G176" sqref="G176"/>
    </sheetView>
  </sheetViews>
  <sheetFormatPr defaultRowHeight="15.75" x14ac:dyDescent="0.25"/>
  <cols>
    <col min="1" max="1" width="20" style="7" customWidth="1"/>
    <col min="2" max="2" width="15.28515625" style="6" hidden="1" customWidth="1"/>
    <col min="3" max="3" width="4.85546875" style="5" customWidth="1"/>
    <col min="4" max="4" width="2.7109375" style="4" customWidth="1"/>
    <col min="5" max="5" width="4.7109375" style="4" customWidth="1"/>
    <col min="6" max="6" width="80.5703125" style="4" customWidth="1"/>
    <col min="7" max="7" width="17.85546875" style="3" customWidth="1"/>
    <col min="8" max="8" width="5.140625" style="2" hidden="1" customWidth="1"/>
    <col min="9" max="9" width="7.28515625" style="2" hidden="1" customWidth="1"/>
    <col min="10" max="10" width="14.5703125" style="2" customWidth="1"/>
    <col min="11" max="11" width="2.140625" style="1" hidden="1" customWidth="1"/>
    <col min="12" max="12" width="9.140625" style="1"/>
    <col min="13" max="13" width="15.7109375" style="1" hidden="1" customWidth="1"/>
    <col min="14" max="14" width="4.85546875" style="1" hidden="1" customWidth="1"/>
    <col min="15" max="15" width="1.85546875" style="1" bestFit="1" customWidth="1"/>
    <col min="16" max="16" width="9.140625" style="1"/>
    <col min="17" max="17" width="15.85546875" style="1" customWidth="1"/>
    <col min="18" max="16384" width="9.140625" style="1"/>
  </cols>
  <sheetData>
    <row r="1" spans="1:17" ht="16.5" thickBot="1" x14ac:dyDescent="0.3">
      <c r="A1" s="217" t="s">
        <v>267</v>
      </c>
      <c r="B1" s="218"/>
      <c r="C1" s="218"/>
      <c r="D1" s="218"/>
      <c r="E1" s="218"/>
      <c r="F1" s="218"/>
      <c r="G1" s="218"/>
      <c r="H1" s="218"/>
      <c r="I1" s="218"/>
      <c r="J1" s="219"/>
    </row>
    <row r="3" spans="1:17" x14ac:dyDescent="0.25">
      <c r="A3" s="220" t="s">
        <v>266</v>
      </c>
      <c r="B3" s="220"/>
      <c r="C3" s="220"/>
      <c r="D3" s="220"/>
      <c r="E3" s="220"/>
      <c r="F3" s="157"/>
      <c r="G3" s="157"/>
      <c r="H3" s="157"/>
      <c r="I3" s="157"/>
      <c r="J3" s="157"/>
    </row>
    <row r="4" spans="1:17" ht="23.25" x14ac:dyDescent="0.25">
      <c r="A4" s="220" t="s">
        <v>265</v>
      </c>
      <c r="B4" s="220"/>
      <c r="C4" s="220"/>
      <c r="D4" s="220"/>
      <c r="E4" s="220"/>
      <c r="F4" s="157"/>
      <c r="G4" s="157"/>
      <c r="H4" s="157"/>
      <c r="I4" s="157"/>
      <c r="J4" s="157"/>
      <c r="P4" s="221" t="s">
        <v>264</v>
      </c>
      <c r="Q4" s="221"/>
    </row>
    <row r="5" spans="1:17" x14ac:dyDescent="0.25">
      <c r="A5" s="222" t="s">
        <v>263</v>
      </c>
      <c r="B5" s="149"/>
      <c r="C5" s="149"/>
      <c r="D5" s="149"/>
      <c r="E5" s="150"/>
      <c r="F5" s="223"/>
      <c r="G5" s="223"/>
      <c r="H5" s="223"/>
      <c r="I5" s="223"/>
      <c r="J5" s="223"/>
    </row>
    <row r="7" spans="1:17" s="85" customFormat="1" ht="31.5" x14ac:dyDescent="0.25">
      <c r="A7" s="88" t="s">
        <v>262</v>
      </c>
      <c r="B7" s="88" t="s">
        <v>261</v>
      </c>
      <c r="C7" s="88" t="s">
        <v>260</v>
      </c>
      <c r="D7" s="224" t="s">
        <v>259</v>
      </c>
      <c r="E7" s="225"/>
      <c r="F7" s="225"/>
      <c r="G7" s="88" t="s">
        <v>258</v>
      </c>
      <c r="H7" s="88"/>
      <c r="I7" s="88"/>
      <c r="J7" s="87" t="s">
        <v>257</v>
      </c>
    </row>
    <row r="8" spans="1:17" s="85" customFormat="1" ht="24.75" customHeight="1" x14ac:dyDescent="0.25">
      <c r="A8" s="207" t="s">
        <v>256</v>
      </c>
      <c r="B8" s="208"/>
      <c r="C8" s="208"/>
      <c r="D8" s="208"/>
      <c r="E8" s="208"/>
      <c r="F8" s="208"/>
      <c r="G8" s="208"/>
      <c r="H8" s="208"/>
      <c r="I8" s="208"/>
      <c r="J8" s="209"/>
      <c r="M8" s="1" t="s">
        <v>15</v>
      </c>
      <c r="N8" s="86" t="s">
        <v>241</v>
      </c>
    </row>
    <row r="9" spans="1:17" ht="24.75" customHeight="1" x14ac:dyDescent="0.25">
      <c r="A9" s="210" t="s">
        <v>255</v>
      </c>
      <c r="B9" s="211" t="s">
        <v>254</v>
      </c>
      <c r="C9" s="81">
        <v>1.1000000000000001</v>
      </c>
      <c r="D9" s="212" t="s">
        <v>253</v>
      </c>
      <c r="E9" s="213"/>
      <c r="F9" s="213"/>
      <c r="G9" s="81" t="s">
        <v>15</v>
      </c>
      <c r="H9" s="81"/>
      <c r="I9" s="81"/>
      <c r="J9" s="80" t="str">
        <f>VLOOKUP(G9,M8:N10,2,FALSE)</f>
        <v>*</v>
      </c>
      <c r="M9" s="1" t="s">
        <v>252</v>
      </c>
      <c r="N9" s="77">
        <v>1</v>
      </c>
    </row>
    <row r="10" spans="1:17" ht="24.75" customHeight="1" x14ac:dyDescent="0.25">
      <c r="A10" s="210"/>
      <c r="B10" s="211"/>
      <c r="C10" s="81">
        <v>1.2</v>
      </c>
      <c r="D10" s="212" t="s">
        <v>251</v>
      </c>
      <c r="E10" s="213"/>
      <c r="F10" s="213"/>
      <c r="G10" s="81" t="s">
        <v>15</v>
      </c>
      <c r="H10" s="81"/>
      <c r="I10" s="81"/>
      <c r="J10" s="80" t="str">
        <f>VLOOKUP(G10,M8:N10,2,FALSE)</f>
        <v>*</v>
      </c>
      <c r="M10" s="1" t="s">
        <v>250</v>
      </c>
      <c r="N10" s="77">
        <v>0</v>
      </c>
    </row>
    <row r="11" spans="1:17" ht="24.75" customHeight="1" x14ac:dyDescent="0.25">
      <c r="A11" s="210"/>
      <c r="B11" s="211"/>
      <c r="C11" s="214">
        <v>1.3</v>
      </c>
      <c r="D11" s="212" t="s">
        <v>249</v>
      </c>
      <c r="E11" s="213"/>
      <c r="F11" s="213"/>
      <c r="G11" s="81"/>
      <c r="H11" s="81"/>
      <c r="I11" s="81"/>
      <c r="J11" s="80"/>
      <c r="N11" s="77"/>
    </row>
    <row r="12" spans="1:17" ht="24.75" customHeight="1" x14ac:dyDescent="0.25">
      <c r="A12" s="210"/>
      <c r="B12" s="211"/>
      <c r="C12" s="215"/>
      <c r="D12" s="81" t="s">
        <v>27</v>
      </c>
      <c r="E12" s="212" t="s">
        <v>248</v>
      </c>
      <c r="F12" s="213"/>
      <c r="G12" s="81" t="s">
        <v>15</v>
      </c>
      <c r="H12" s="80"/>
      <c r="I12" s="80"/>
      <c r="J12" s="80" t="str">
        <f>VLOOKUP(G12,M8:N10,2,FALSE)</f>
        <v>*</v>
      </c>
      <c r="N12" s="77"/>
    </row>
    <row r="13" spans="1:17" ht="24.75" customHeight="1" x14ac:dyDescent="0.25">
      <c r="A13" s="210"/>
      <c r="B13" s="211"/>
      <c r="C13" s="216"/>
      <c r="D13" s="81" t="s">
        <v>25</v>
      </c>
      <c r="E13" s="212" t="s">
        <v>247</v>
      </c>
      <c r="F13" s="213"/>
      <c r="G13" s="81" t="s">
        <v>15</v>
      </c>
      <c r="H13" s="80"/>
      <c r="I13" s="80"/>
      <c r="J13" s="80" t="str">
        <f>VLOOKUP(G13,M8:N10,2,FALSE)</f>
        <v>*</v>
      </c>
      <c r="M13" s="1" t="s">
        <v>15</v>
      </c>
      <c r="N13" s="77" t="s">
        <v>241</v>
      </c>
    </row>
    <row r="14" spans="1:17" ht="24.75" customHeight="1" x14ac:dyDescent="0.25">
      <c r="A14" s="210"/>
      <c r="B14" s="211"/>
      <c r="C14" s="81">
        <v>1.4</v>
      </c>
      <c r="D14" s="212" t="s">
        <v>246</v>
      </c>
      <c r="E14" s="213"/>
      <c r="F14" s="213"/>
      <c r="G14" s="81" t="s">
        <v>15</v>
      </c>
      <c r="H14" s="81"/>
      <c r="I14" s="81"/>
      <c r="J14" s="80" t="str">
        <f>VLOOKUP(G14,M8:N10,2,FALSE)</f>
        <v>*</v>
      </c>
      <c r="M14" s="1" t="s">
        <v>65</v>
      </c>
      <c r="N14" s="77">
        <v>1</v>
      </c>
    </row>
    <row r="15" spans="1:17" ht="47.25" customHeight="1" x14ac:dyDescent="0.25">
      <c r="A15" s="210"/>
      <c r="B15" s="211" t="s">
        <v>245</v>
      </c>
      <c r="C15" s="214">
        <v>1.5</v>
      </c>
      <c r="D15" s="212" t="s">
        <v>244</v>
      </c>
      <c r="E15" s="213"/>
      <c r="F15" s="213"/>
      <c r="G15" s="84"/>
      <c r="H15" s="84"/>
      <c r="I15" s="84"/>
      <c r="J15" s="83"/>
      <c r="M15" s="1" t="s">
        <v>238</v>
      </c>
      <c r="N15" s="77" t="s">
        <v>237</v>
      </c>
    </row>
    <row r="16" spans="1:17" ht="24.75" customHeight="1" x14ac:dyDescent="0.25">
      <c r="A16" s="210"/>
      <c r="B16" s="211"/>
      <c r="C16" s="215"/>
      <c r="D16" s="82" t="s">
        <v>27</v>
      </c>
      <c r="E16" s="212" t="s">
        <v>243</v>
      </c>
      <c r="F16" s="213"/>
      <c r="G16" s="81" t="s">
        <v>15</v>
      </c>
      <c r="H16" s="80"/>
      <c r="I16" s="80"/>
      <c r="J16" s="80" t="str">
        <f>VLOOKUP(G16,M8:N10,2,FALSE)</f>
        <v>*</v>
      </c>
    </row>
    <row r="17" spans="1:14" ht="42" customHeight="1" x14ac:dyDescent="0.25">
      <c r="A17" s="210"/>
      <c r="B17" s="211"/>
      <c r="C17" s="215"/>
      <c r="D17" s="82" t="s">
        <v>25</v>
      </c>
      <c r="E17" s="212" t="s">
        <v>242</v>
      </c>
      <c r="F17" s="213"/>
      <c r="G17" s="81" t="s">
        <v>15</v>
      </c>
      <c r="H17" s="80"/>
      <c r="I17" s="80"/>
      <c r="J17" s="80" t="str">
        <f>VLOOKUP(G17,M8:N10,2,FALSE)</f>
        <v>*</v>
      </c>
      <c r="M17" s="1" t="s">
        <v>15</v>
      </c>
      <c r="N17" s="77" t="s">
        <v>241</v>
      </c>
    </row>
    <row r="18" spans="1:14" ht="24.75" customHeight="1" x14ac:dyDescent="0.25">
      <c r="A18" s="210"/>
      <c r="B18" s="211"/>
      <c r="C18" s="216"/>
      <c r="D18" s="82" t="s">
        <v>23</v>
      </c>
      <c r="E18" s="212" t="s">
        <v>240</v>
      </c>
      <c r="F18" s="213"/>
      <c r="G18" s="81" t="s">
        <v>15</v>
      </c>
      <c r="H18" s="80"/>
      <c r="I18" s="80"/>
      <c r="J18" s="80" t="str">
        <f>VLOOKUP(G18,M8:N10,2,FALSE)</f>
        <v>*</v>
      </c>
      <c r="M18" s="1" t="s">
        <v>65</v>
      </c>
      <c r="N18" s="77">
        <v>1</v>
      </c>
    </row>
    <row r="19" spans="1:14" x14ac:dyDescent="0.25">
      <c r="A19" s="197" t="s">
        <v>14</v>
      </c>
      <c r="B19" s="197"/>
      <c r="C19" s="198" t="s">
        <v>134</v>
      </c>
      <c r="D19" s="199"/>
      <c r="E19" s="199"/>
      <c r="F19" s="199"/>
      <c r="G19" s="79"/>
      <c r="H19" s="78"/>
      <c r="I19" s="78"/>
      <c r="J19" s="74">
        <f>COUNT(J9:J18)</f>
        <v>0</v>
      </c>
      <c r="M19" s="1" t="s">
        <v>239</v>
      </c>
      <c r="N19" s="77">
        <v>0</v>
      </c>
    </row>
    <row r="20" spans="1:14" x14ac:dyDescent="0.25">
      <c r="A20" s="197"/>
      <c r="B20" s="197"/>
      <c r="C20" s="198" t="s">
        <v>10</v>
      </c>
      <c r="D20" s="199"/>
      <c r="E20" s="199"/>
      <c r="F20" s="199"/>
      <c r="G20" s="79"/>
      <c r="H20" s="78"/>
      <c r="I20" s="78"/>
      <c r="J20" s="74">
        <f>SUM(J9:J18)</f>
        <v>0</v>
      </c>
      <c r="M20" s="1" t="s">
        <v>238</v>
      </c>
      <c r="N20" s="77" t="s">
        <v>237</v>
      </c>
    </row>
    <row r="21" spans="1:14" x14ac:dyDescent="0.25">
      <c r="A21" s="197"/>
      <c r="B21" s="197"/>
      <c r="C21" s="200" t="s">
        <v>9</v>
      </c>
      <c r="D21" s="201"/>
      <c r="E21" s="201"/>
      <c r="F21" s="201"/>
      <c r="G21" s="76"/>
      <c r="H21" s="75"/>
      <c r="I21" s="75"/>
      <c r="J21" s="74">
        <f>J19-J20</f>
        <v>0</v>
      </c>
    </row>
    <row r="22" spans="1:14" x14ac:dyDescent="0.25">
      <c r="A22" s="197"/>
      <c r="B22" s="197"/>
      <c r="C22" s="202" t="s">
        <v>8</v>
      </c>
      <c r="D22" s="203"/>
      <c r="E22" s="203"/>
      <c r="F22" s="203"/>
      <c r="G22" s="73"/>
      <c r="H22" s="72"/>
      <c r="I22" s="72"/>
      <c r="J22" s="72" t="e">
        <f>J20/J19</f>
        <v>#DIV/0!</v>
      </c>
    </row>
    <row r="23" spans="1:14" x14ac:dyDescent="0.25">
      <c r="A23" s="197"/>
      <c r="B23" s="197"/>
      <c r="C23" s="202" t="s">
        <v>7</v>
      </c>
      <c r="D23" s="203"/>
      <c r="E23" s="203"/>
      <c r="F23" s="203"/>
      <c r="G23" s="73"/>
      <c r="H23" s="72"/>
      <c r="I23" s="72"/>
      <c r="J23" s="72" t="e">
        <f>J21/J19</f>
        <v>#DIV/0!</v>
      </c>
    </row>
    <row r="24" spans="1:14" x14ac:dyDescent="0.25">
      <c r="A24" s="204" t="s">
        <v>236</v>
      </c>
      <c r="B24" s="205"/>
      <c r="C24" s="205"/>
      <c r="D24" s="205"/>
      <c r="E24" s="205"/>
      <c r="F24" s="205"/>
      <c r="G24" s="205"/>
      <c r="H24" s="205"/>
      <c r="I24" s="205"/>
      <c r="J24" s="206"/>
    </row>
    <row r="25" spans="1:14" ht="69" customHeight="1" x14ac:dyDescent="0.25">
      <c r="A25" s="46" t="s">
        <v>235</v>
      </c>
      <c r="B25" s="70"/>
      <c r="C25" s="66">
        <v>2.1</v>
      </c>
      <c r="D25" s="182" t="s">
        <v>234</v>
      </c>
      <c r="E25" s="183"/>
      <c r="F25" s="183"/>
      <c r="G25" s="29" t="s">
        <v>65</v>
      </c>
      <c r="H25" s="46">
        <f>VLOOKUP(G25,M13:N15,2,FALSE)</f>
        <v>1</v>
      </c>
      <c r="I25" s="46"/>
      <c r="J25" s="71"/>
    </row>
    <row r="26" spans="1:14" ht="41.25" customHeight="1" x14ac:dyDescent="0.25">
      <c r="A26" s="46" t="s">
        <v>233</v>
      </c>
      <c r="B26" s="70"/>
      <c r="C26" s="66">
        <v>2.2000000000000002</v>
      </c>
      <c r="D26" s="182" t="s">
        <v>232</v>
      </c>
      <c r="E26" s="183"/>
      <c r="F26" s="183"/>
      <c r="G26" s="29" t="s">
        <v>15</v>
      </c>
      <c r="H26" s="46"/>
      <c r="I26" s="46"/>
      <c r="J26" s="29" t="str">
        <f>VLOOKUP(G26,M8:N10,2,FALSE)</f>
        <v>*</v>
      </c>
    </row>
    <row r="27" spans="1:14" ht="41.25" customHeight="1" x14ac:dyDescent="0.25">
      <c r="A27" s="190" t="s">
        <v>231</v>
      </c>
      <c r="B27" s="155"/>
      <c r="C27" s="66">
        <v>2.2999999999999998</v>
      </c>
      <c r="D27" s="182" t="s">
        <v>309</v>
      </c>
      <c r="E27" s="183"/>
      <c r="F27" s="183"/>
      <c r="G27" s="29" t="s">
        <v>15</v>
      </c>
      <c r="H27" s="46"/>
      <c r="I27" s="46"/>
      <c r="J27" s="29" t="str">
        <f>VLOOKUP(G27,M8:N10,2,FALSE)</f>
        <v>*</v>
      </c>
    </row>
    <row r="28" spans="1:14" ht="41.25" customHeight="1" x14ac:dyDescent="0.25">
      <c r="A28" s="191"/>
      <c r="B28" s="155"/>
      <c r="C28" s="66">
        <v>2.4</v>
      </c>
      <c r="D28" s="182" t="s">
        <v>230</v>
      </c>
      <c r="E28" s="183"/>
      <c r="F28" s="192"/>
      <c r="G28" s="29" t="s">
        <v>15</v>
      </c>
      <c r="H28" s="29"/>
      <c r="I28" s="29"/>
      <c r="J28" s="29" t="str">
        <f>VLOOKUP(G28,M8:N10,2,FALSE)</f>
        <v>*</v>
      </c>
    </row>
    <row r="29" spans="1:14" s="69" customFormat="1" ht="38.25" x14ac:dyDescent="0.25">
      <c r="A29" s="193" t="s">
        <v>229</v>
      </c>
      <c r="B29" s="41" t="s">
        <v>228</v>
      </c>
      <c r="C29" s="66">
        <v>2.5</v>
      </c>
      <c r="D29" s="182" t="s">
        <v>227</v>
      </c>
      <c r="E29" s="183"/>
      <c r="F29" s="183"/>
      <c r="G29" s="29" t="s">
        <v>15</v>
      </c>
      <c r="H29" s="29"/>
      <c r="I29" s="29"/>
      <c r="J29" s="29" t="str">
        <f>VLOOKUP(G29,M8:N10,2,FALSE)</f>
        <v>*</v>
      </c>
      <c r="M29" s="1"/>
      <c r="N29" s="1"/>
    </row>
    <row r="30" spans="1:14" s="69" customFormat="1" ht="43.5" customHeight="1" x14ac:dyDescent="0.25">
      <c r="A30" s="194"/>
      <c r="B30" s="41"/>
      <c r="C30" s="66">
        <v>2.6</v>
      </c>
      <c r="D30" s="182" t="s">
        <v>226</v>
      </c>
      <c r="E30" s="183"/>
      <c r="F30" s="183"/>
      <c r="G30" s="29" t="s">
        <v>15</v>
      </c>
      <c r="H30" s="29"/>
      <c r="I30" s="29"/>
      <c r="J30" s="29" t="str">
        <f>VLOOKUP(G30,M8:N10,2,FALSE)</f>
        <v>*</v>
      </c>
    </row>
    <row r="31" spans="1:14" ht="46.5" customHeight="1" x14ac:dyDescent="0.25">
      <c r="A31" s="195"/>
      <c r="B31" s="41"/>
      <c r="C31" s="66">
        <v>2.7</v>
      </c>
      <c r="D31" s="182" t="s">
        <v>225</v>
      </c>
      <c r="E31" s="183"/>
      <c r="F31" s="183"/>
      <c r="G31" s="29" t="s">
        <v>15</v>
      </c>
      <c r="H31" s="29"/>
      <c r="I31" s="29"/>
      <c r="J31" s="29" t="str">
        <f>VLOOKUP(G31,M8:N10,2,FALSE)</f>
        <v>*</v>
      </c>
      <c r="M31" s="69"/>
      <c r="N31" s="69"/>
    </row>
    <row r="32" spans="1:14" ht="40.5" customHeight="1" x14ac:dyDescent="0.25">
      <c r="A32" s="190" t="s">
        <v>224</v>
      </c>
      <c r="B32" s="155" t="s">
        <v>223</v>
      </c>
      <c r="C32" s="66">
        <v>2.8</v>
      </c>
      <c r="D32" s="182" t="s">
        <v>222</v>
      </c>
      <c r="E32" s="183"/>
      <c r="F32" s="183"/>
      <c r="G32" s="29" t="s">
        <v>15</v>
      </c>
      <c r="H32" s="29"/>
      <c r="I32" s="29"/>
      <c r="J32" s="29" t="str">
        <f>VLOOKUP(G32,M8:N10,2,FALSE)</f>
        <v>*</v>
      </c>
    </row>
    <row r="33" spans="1:15" ht="40.5" customHeight="1" x14ac:dyDescent="0.25">
      <c r="A33" s="196"/>
      <c r="B33" s="155"/>
      <c r="C33" s="66">
        <v>2.9</v>
      </c>
      <c r="D33" s="182" t="s">
        <v>221</v>
      </c>
      <c r="E33" s="183"/>
      <c r="F33" s="183"/>
      <c r="G33" s="29" t="s">
        <v>15</v>
      </c>
      <c r="H33" s="29"/>
      <c r="I33" s="29"/>
      <c r="J33" s="29" t="str">
        <f>VLOOKUP(G33,M8:N10,2,FALSE)</f>
        <v>*</v>
      </c>
    </row>
    <row r="34" spans="1:15" ht="49.5" customHeight="1" x14ac:dyDescent="0.25">
      <c r="A34" s="196"/>
      <c r="B34" s="155"/>
      <c r="C34" s="68">
        <v>2.1</v>
      </c>
      <c r="D34" s="182" t="s">
        <v>220</v>
      </c>
      <c r="E34" s="183"/>
      <c r="F34" s="183"/>
      <c r="G34" s="29" t="s">
        <v>15</v>
      </c>
      <c r="H34" s="29"/>
      <c r="I34" s="29"/>
      <c r="J34" s="29" t="str">
        <f>VLOOKUP(G34,M8:N10,2,FALSE)</f>
        <v>*</v>
      </c>
    </row>
    <row r="35" spans="1:15" ht="40.5" customHeight="1" x14ac:dyDescent="0.25">
      <c r="A35" s="191"/>
      <c r="B35" s="155"/>
      <c r="C35" s="67">
        <v>2.11</v>
      </c>
      <c r="D35" s="182" t="s">
        <v>219</v>
      </c>
      <c r="E35" s="183"/>
      <c r="F35" s="183"/>
      <c r="G35" s="29" t="s">
        <v>15</v>
      </c>
      <c r="H35" s="29"/>
      <c r="I35" s="29"/>
      <c r="J35" s="29" t="str">
        <f>VLOOKUP(G35,M8:N10,2,FALSE)</f>
        <v>*</v>
      </c>
    </row>
    <row r="36" spans="1:15" ht="48.75" customHeight="1" x14ac:dyDescent="0.25">
      <c r="A36" s="154" t="s">
        <v>218</v>
      </c>
      <c r="B36" s="155" t="s">
        <v>124</v>
      </c>
      <c r="C36" s="66">
        <v>2.12</v>
      </c>
      <c r="D36" s="182" t="s">
        <v>217</v>
      </c>
      <c r="E36" s="183"/>
      <c r="F36" s="183"/>
      <c r="G36" s="29" t="s">
        <v>15</v>
      </c>
      <c r="H36" s="29"/>
      <c r="I36" s="29"/>
      <c r="J36" s="29" t="str">
        <f>VLOOKUP(G36,M8:N10,2,FALSE)</f>
        <v>*</v>
      </c>
    </row>
    <row r="37" spans="1:15" ht="68.25" customHeight="1" x14ac:dyDescent="0.25">
      <c r="A37" s="154"/>
      <c r="B37" s="155"/>
      <c r="C37" s="66">
        <v>2.13</v>
      </c>
      <c r="D37" s="182" t="s">
        <v>216</v>
      </c>
      <c r="E37" s="183"/>
      <c r="F37" s="183"/>
      <c r="G37" s="29" t="s">
        <v>15</v>
      </c>
      <c r="H37" s="29"/>
      <c r="I37" s="29"/>
      <c r="J37" s="29" t="str">
        <f>VLOOKUP(G37,M8:N10,2,FALSE)</f>
        <v>*</v>
      </c>
    </row>
    <row r="38" spans="1:15" ht="49.5" customHeight="1" x14ac:dyDescent="0.25">
      <c r="A38" s="154"/>
      <c r="B38" s="155"/>
      <c r="C38" s="66">
        <v>2.14</v>
      </c>
      <c r="D38" s="182" t="s">
        <v>215</v>
      </c>
      <c r="E38" s="183"/>
      <c r="F38" s="183"/>
      <c r="G38" s="29" t="s">
        <v>15</v>
      </c>
      <c r="H38" s="29"/>
      <c r="I38" s="29"/>
      <c r="J38" s="29" t="str">
        <f>VLOOKUP(G38,M8:N10,2,FALSE)</f>
        <v>*</v>
      </c>
    </row>
    <row r="39" spans="1:15" ht="51" customHeight="1" x14ac:dyDescent="0.25">
      <c r="A39" s="154"/>
      <c r="B39" s="155"/>
      <c r="C39" s="66">
        <v>2.15</v>
      </c>
      <c r="D39" s="182" t="s">
        <v>214</v>
      </c>
      <c r="E39" s="183"/>
      <c r="F39" s="183"/>
      <c r="G39" s="29" t="s">
        <v>15</v>
      </c>
      <c r="H39" s="29"/>
      <c r="I39" s="29"/>
      <c r="J39" s="29" t="str">
        <f>VLOOKUP(G39,M8:N10,2,FALSE)</f>
        <v>*</v>
      </c>
    </row>
    <row r="40" spans="1:15" ht="49.5" customHeight="1" x14ac:dyDescent="0.25">
      <c r="A40" s="154"/>
      <c r="B40" s="155"/>
      <c r="C40" s="66">
        <v>2.16</v>
      </c>
      <c r="D40" s="182" t="s">
        <v>213</v>
      </c>
      <c r="E40" s="183"/>
      <c r="F40" s="183"/>
      <c r="G40" s="29" t="s">
        <v>15</v>
      </c>
      <c r="H40" s="29"/>
      <c r="I40" s="29"/>
      <c r="J40" s="29" t="str">
        <f>VLOOKUP(G40,M8:N10,2,FALSE)</f>
        <v>*</v>
      </c>
    </row>
    <row r="41" spans="1:15" x14ac:dyDescent="0.25">
      <c r="A41" s="142" t="s">
        <v>14</v>
      </c>
      <c r="B41" s="142"/>
      <c r="C41" s="184" t="s">
        <v>11</v>
      </c>
      <c r="D41" s="185"/>
      <c r="E41" s="185"/>
      <c r="F41" s="185"/>
      <c r="G41" s="48"/>
      <c r="H41" s="18"/>
      <c r="I41" s="18"/>
      <c r="J41" s="47">
        <f>COUNT(J26:J40)</f>
        <v>0</v>
      </c>
    </row>
    <row r="42" spans="1:15" x14ac:dyDescent="0.25">
      <c r="A42" s="142"/>
      <c r="B42" s="142"/>
      <c r="C42" s="184" t="s">
        <v>10</v>
      </c>
      <c r="D42" s="185"/>
      <c r="E42" s="185"/>
      <c r="F42" s="185"/>
      <c r="G42" s="48"/>
      <c r="H42" s="18"/>
      <c r="I42" s="18"/>
      <c r="J42" s="47">
        <f>SUM(J26:J40)</f>
        <v>0</v>
      </c>
    </row>
    <row r="43" spans="1:15" x14ac:dyDescent="0.25">
      <c r="A43" s="142"/>
      <c r="B43" s="142"/>
      <c r="C43" s="186" t="s">
        <v>9</v>
      </c>
      <c r="D43" s="187"/>
      <c r="E43" s="187"/>
      <c r="F43" s="187"/>
      <c r="G43" s="29"/>
      <c r="H43" s="17"/>
      <c r="I43" s="17"/>
      <c r="J43" s="47">
        <f>J41-J42</f>
        <v>0</v>
      </c>
    </row>
    <row r="44" spans="1:15" x14ac:dyDescent="0.25">
      <c r="A44" s="142"/>
      <c r="B44" s="142"/>
      <c r="C44" s="188" t="s">
        <v>8</v>
      </c>
      <c r="D44" s="189"/>
      <c r="E44" s="189"/>
      <c r="F44" s="189"/>
      <c r="G44" s="28"/>
      <c r="H44" s="14"/>
      <c r="I44" s="14"/>
      <c r="J44" s="15" t="e">
        <f>J42/J41</f>
        <v>#DIV/0!</v>
      </c>
    </row>
    <row r="45" spans="1:15" x14ac:dyDescent="0.25">
      <c r="A45" s="142"/>
      <c r="B45" s="142"/>
      <c r="C45" s="188" t="s">
        <v>7</v>
      </c>
      <c r="D45" s="189"/>
      <c r="E45" s="189"/>
      <c r="F45" s="189"/>
      <c r="G45" s="28"/>
      <c r="H45" s="14"/>
      <c r="I45" s="14"/>
      <c r="J45" s="15" t="e">
        <f>J43/J41</f>
        <v>#DIV/0!</v>
      </c>
    </row>
    <row r="46" spans="1:15" x14ac:dyDescent="0.25">
      <c r="A46" s="179" t="s">
        <v>212</v>
      </c>
      <c r="B46" s="180"/>
      <c r="C46" s="180"/>
      <c r="D46" s="180"/>
      <c r="E46" s="180"/>
      <c r="F46" s="180"/>
      <c r="G46" s="180"/>
      <c r="H46" s="180"/>
      <c r="I46" s="180"/>
      <c r="J46" s="181"/>
    </row>
    <row r="47" spans="1:15" s="52" customFormat="1" ht="39" customHeight="1" x14ac:dyDescent="0.25">
      <c r="A47" s="170" t="s">
        <v>211</v>
      </c>
      <c r="B47" s="171" t="s">
        <v>211</v>
      </c>
      <c r="C47" s="178">
        <v>3.1</v>
      </c>
      <c r="D47" s="161" t="s">
        <v>210</v>
      </c>
      <c r="E47" s="161"/>
      <c r="F47" s="161"/>
      <c r="G47" s="55"/>
      <c r="H47" s="54"/>
      <c r="I47" s="54"/>
      <c r="J47" s="54"/>
      <c r="M47" s="1"/>
      <c r="N47" s="1"/>
      <c r="O47" s="57"/>
    </row>
    <row r="48" spans="1:15" s="52" customFormat="1" ht="30" customHeight="1" x14ac:dyDescent="0.25">
      <c r="A48" s="170"/>
      <c r="B48" s="171"/>
      <c r="C48" s="178"/>
      <c r="D48" s="45" t="s">
        <v>45</v>
      </c>
      <c r="E48" s="161" t="s">
        <v>209</v>
      </c>
      <c r="F48" s="161"/>
      <c r="G48" s="29" t="s">
        <v>15</v>
      </c>
      <c r="H48" s="54"/>
      <c r="I48" s="54"/>
      <c r="J48" s="65" t="str">
        <f>VLOOKUP(G48,M8:N10,2,FALSE)</f>
        <v>*</v>
      </c>
      <c r="N48" s="57"/>
      <c r="O48" s="57"/>
    </row>
    <row r="49" spans="1:15" s="52" customFormat="1" ht="106.5" customHeight="1" x14ac:dyDescent="0.25">
      <c r="A49" s="170"/>
      <c r="B49" s="171"/>
      <c r="C49" s="178"/>
      <c r="D49" s="45" t="s">
        <v>43</v>
      </c>
      <c r="E49" s="161" t="s">
        <v>208</v>
      </c>
      <c r="F49" s="161"/>
      <c r="G49" s="29" t="s">
        <v>15</v>
      </c>
      <c r="H49" s="54"/>
      <c r="I49" s="54"/>
      <c r="J49" s="29" t="str">
        <f>VLOOKUP(G49,M8:N10,2,FALSE)</f>
        <v>*</v>
      </c>
      <c r="N49" s="57"/>
      <c r="O49" s="57"/>
    </row>
    <row r="50" spans="1:15" s="52" customFormat="1" ht="49.5" customHeight="1" x14ac:dyDescent="0.25">
      <c r="A50" s="170"/>
      <c r="B50" s="171"/>
      <c r="C50" s="178"/>
      <c r="D50" s="45" t="s">
        <v>60</v>
      </c>
      <c r="E50" s="161" t="s">
        <v>207</v>
      </c>
      <c r="F50" s="161"/>
      <c r="G50" s="29" t="s">
        <v>15</v>
      </c>
      <c r="H50" s="54"/>
      <c r="I50" s="54"/>
      <c r="J50" s="29" t="str">
        <f>VLOOKUP(G50,M8:N10,2,FALSE)</f>
        <v>*</v>
      </c>
      <c r="N50" s="57"/>
      <c r="O50" s="57"/>
    </row>
    <row r="51" spans="1:15" s="52" customFormat="1" ht="32.25" customHeight="1" x14ac:dyDescent="0.25">
      <c r="A51" s="170" t="s">
        <v>206</v>
      </c>
      <c r="B51" s="171" t="s">
        <v>206</v>
      </c>
      <c r="C51" s="178">
        <v>3.2</v>
      </c>
      <c r="D51" s="161" t="s">
        <v>205</v>
      </c>
      <c r="E51" s="161"/>
      <c r="F51" s="161"/>
      <c r="G51" s="64"/>
      <c r="H51" s="60"/>
      <c r="I51" s="60"/>
      <c r="J51" s="60"/>
      <c r="N51" s="57"/>
    </row>
    <row r="52" spans="1:15" s="52" customFormat="1" ht="30.75" customHeight="1" x14ac:dyDescent="0.25">
      <c r="A52" s="170"/>
      <c r="B52" s="171"/>
      <c r="C52" s="178"/>
      <c r="D52" s="45" t="s">
        <v>45</v>
      </c>
      <c r="E52" s="161" t="s">
        <v>204</v>
      </c>
      <c r="F52" s="161"/>
      <c r="G52" s="29" t="s">
        <v>15</v>
      </c>
      <c r="H52" s="54"/>
      <c r="I52" s="54"/>
      <c r="J52" s="29" t="str">
        <f>VLOOKUP(G52,M8:N10,2,FALSE)</f>
        <v>*</v>
      </c>
    </row>
    <row r="53" spans="1:15" s="52" customFormat="1" ht="30.75" customHeight="1" x14ac:dyDescent="0.25">
      <c r="A53" s="170"/>
      <c r="B53" s="171"/>
      <c r="C53" s="178"/>
      <c r="D53" s="45" t="s">
        <v>43</v>
      </c>
      <c r="E53" s="161" t="s">
        <v>203</v>
      </c>
      <c r="F53" s="161"/>
      <c r="G53" s="29" t="s">
        <v>15</v>
      </c>
      <c r="H53" s="54"/>
      <c r="I53" s="54"/>
      <c r="J53" s="29" t="str">
        <f>VLOOKUP(G53,M8:N10,2,FALSE)</f>
        <v>*</v>
      </c>
    </row>
    <row r="54" spans="1:15" s="52" customFormat="1" ht="30.75" customHeight="1" x14ac:dyDescent="0.25">
      <c r="A54" s="170"/>
      <c r="B54" s="171"/>
      <c r="C54" s="178"/>
      <c r="D54" s="45" t="s">
        <v>60</v>
      </c>
      <c r="E54" s="161" t="s">
        <v>202</v>
      </c>
      <c r="F54" s="161"/>
      <c r="G54" s="29" t="s">
        <v>15</v>
      </c>
      <c r="H54" s="54"/>
      <c r="I54" s="54"/>
      <c r="J54" s="29" t="str">
        <f>VLOOKUP(G54,M8:N10,2,FALSE)</f>
        <v>*</v>
      </c>
    </row>
    <row r="55" spans="1:15" s="52" customFormat="1" ht="45.75" customHeight="1" x14ac:dyDescent="0.25">
      <c r="A55" s="170"/>
      <c r="B55" s="171"/>
      <c r="C55" s="178"/>
      <c r="D55" s="45" t="s">
        <v>99</v>
      </c>
      <c r="E55" s="161" t="s">
        <v>201</v>
      </c>
      <c r="F55" s="161"/>
      <c r="G55" s="29" t="s">
        <v>15</v>
      </c>
      <c r="H55" s="54"/>
      <c r="I55" s="54"/>
      <c r="J55" s="29" t="str">
        <f>VLOOKUP(G55,M8:N10,2,FALSE)</f>
        <v>*</v>
      </c>
    </row>
    <row r="56" spans="1:15" s="52" customFormat="1" ht="41.25" customHeight="1" x14ac:dyDescent="0.25">
      <c r="A56" s="170" t="s">
        <v>200</v>
      </c>
      <c r="B56" s="171" t="s">
        <v>200</v>
      </c>
      <c r="C56" s="178">
        <v>3.3</v>
      </c>
      <c r="D56" s="161" t="s">
        <v>199</v>
      </c>
      <c r="E56" s="161"/>
      <c r="F56" s="161"/>
      <c r="G56" s="64"/>
      <c r="H56" s="60"/>
      <c r="I56" s="60"/>
      <c r="J56" s="60"/>
    </row>
    <row r="57" spans="1:15" s="52" customFormat="1" ht="28.5" customHeight="1" x14ac:dyDescent="0.25">
      <c r="A57" s="170"/>
      <c r="B57" s="171"/>
      <c r="C57" s="178"/>
      <c r="D57" s="45" t="s">
        <v>45</v>
      </c>
      <c r="E57" s="161" t="s">
        <v>198</v>
      </c>
      <c r="F57" s="161"/>
      <c r="G57" s="64"/>
      <c r="H57" s="60"/>
      <c r="I57" s="60"/>
      <c r="J57" s="60"/>
    </row>
    <row r="58" spans="1:15" s="52" customFormat="1" ht="31.5" x14ac:dyDescent="0.25">
      <c r="A58" s="170"/>
      <c r="B58" s="171"/>
      <c r="C58" s="178"/>
      <c r="D58" s="45"/>
      <c r="E58" s="45" t="s">
        <v>188</v>
      </c>
      <c r="F58" s="45" t="s">
        <v>197</v>
      </c>
      <c r="G58" s="29" t="s">
        <v>15</v>
      </c>
      <c r="H58" s="54"/>
      <c r="I58" s="54"/>
      <c r="J58" s="29" t="str">
        <f>VLOOKUP(G58,M8:N10,2,FALSE)</f>
        <v>*</v>
      </c>
    </row>
    <row r="59" spans="1:15" s="52" customFormat="1" ht="31.5" x14ac:dyDescent="0.25">
      <c r="A59" s="170"/>
      <c r="B59" s="171"/>
      <c r="C59" s="178"/>
      <c r="D59" s="45"/>
      <c r="E59" s="45" t="s">
        <v>186</v>
      </c>
      <c r="F59" s="45" t="s">
        <v>196</v>
      </c>
      <c r="G59" s="29" t="s">
        <v>15</v>
      </c>
      <c r="H59" s="54"/>
      <c r="I59" s="54"/>
      <c r="J59" s="29" t="str">
        <f>VLOOKUP(G59,M8:N10,2,FALSE)</f>
        <v>*</v>
      </c>
    </row>
    <row r="60" spans="1:15" s="52" customFormat="1" x14ac:dyDescent="0.25">
      <c r="A60" s="170"/>
      <c r="B60" s="171"/>
      <c r="C60" s="178"/>
      <c r="D60" s="45" t="s">
        <v>43</v>
      </c>
      <c r="E60" s="161" t="s">
        <v>195</v>
      </c>
      <c r="F60" s="161"/>
      <c r="G60" s="55"/>
      <c r="H60" s="54"/>
      <c r="I60" s="54"/>
      <c r="J60" s="54"/>
    </row>
    <row r="61" spans="1:15" s="52" customFormat="1" ht="44.25" customHeight="1" x14ac:dyDescent="0.25">
      <c r="A61" s="170"/>
      <c r="B61" s="171"/>
      <c r="C61" s="178"/>
      <c r="D61" s="45"/>
      <c r="E61" s="161" t="s">
        <v>194</v>
      </c>
      <c r="F61" s="161"/>
      <c r="G61" s="29" t="s">
        <v>65</v>
      </c>
      <c r="H61" s="59">
        <f>VLOOKUP(G61,M13:N15,2,FALSE)</f>
        <v>1</v>
      </c>
      <c r="I61" s="59"/>
      <c r="J61" s="59"/>
    </row>
    <row r="62" spans="1:15" s="52" customFormat="1" ht="47.25" customHeight="1" x14ac:dyDescent="0.25">
      <c r="A62" s="170"/>
      <c r="B62" s="171"/>
      <c r="C62" s="178"/>
      <c r="D62" s="45"/>
      <c r="E62" s="45" t="s">
        <v>188</v>
      </c>
      <c r="F62" s="45" t="s">
        <v>193</v>
      </c>
      <c r="G62" s="29" t="s">
        <v>15</v>
      </c>
      <c r="H62" s="54"/>
      <c r="I62" s="54"/>
      <c r="J62" s="29" t="str">
        <f>VLOOKUP(G62,M8:N10,2,FALSE)</f>
        <v>*</v>
      </c>
    </row>
    <row r="63" spans="1:15" s="52" customFormat="1" ht="60" customHeight="1" x14ac:dyDescent="0.25">
      <c r="A63" s="170"/>
      <c r="B63" s="171"/>
      <c r="C63" s="178"/>
      <c r="D63" s="45"/>
      <c r="E63" s="45" t="s">
        <v>186</v>
      </c>
      <c r="F63" s="45" t="s">
        <v>192</v>
      </c>
      <c r="G63" s="29" t="s">
        <v>15</v>
      </c>
      <c r="H63" s="54"/>
      <c r="I63" s="54"/>
      <c r="J63" s="29" t="str">
        <f>VLOOKUP(G63,M8:N10,2,FALSE)</f>
        <v>*</v>
      </c>
    </row>
    <row r="64" spans="1:15" s="52" customFormat="1" ht="81.75" customHeight="1" x14ac:dyDescent="0.25">
      <c r="A64" s="170"/>
      <c r="B64" s="171"/>
      <c r="C64" s="178"/>
      <c r="D64" s="45"/>
      <c r="E64" s="45" t="s">
        <v>184</v>
      </c>
      <c r="F64" s="45" t="s">
        <v>191</v>
      </c>
      <c r="G64" s="29" t="s">
        <v>15</v>
      </c>
      <c r="H64" s="54"/>
      <c r="I64" s="54"/>
      <c r="J64" s="29" t="str">
        <f>VLOOKUP(G64,M8:N10,2,FALSE)</f>
        <v>*</v>
      </c>
    </row>
    <row r="65" spans="1:14" s="52" customFormat="1" ht="26.25" customHeight="1" x14ac:dyDescent="0.25">
      <c r="A65" s="170"/>
      <c r="B65" s="171"/>
      <c r="C65" s="178"/>
      <c r="D65" s="45" t="s">
        <v>60</v>
      </c>
      <c r="E65" s="161" t="s">
        <v>190</v>
      </c>
      <c r="F65" s="161"/>
      <c r="G65" s="63"/>
      <c r="H65" s="62"/>
      <c r="I65" s="62"/>
      <c r="J65" s="62"/>
    </row>
    <row r="66" spans="1:14" s="52" customFormat="1" ht="42.75" customHeight="1" x14ac:dyDescent="0.25">
      <c r="A66" s="170"/>
      <c r="B66" s="171"/>
      <c r="C66" s="178"/>
      <c r="D66" s="45"/>
      <c r="E66" s="161" t="s">
        <v>189</v>
      </c>
      <c r="F66" s="161"/>
      <c r="G66" s="29" t="s">
        <v>15</v>
      </c>
      <c r="H66" s="59" t="str">
        <f>VLOOKUP(G66,M13:N15,2,FALSE)</f>
        <v>*</v>
      </c>
      <c r="I66" s="59"/>
      <c r="J66" s="59"/>
    </row>
    <row r="67" spans="1:14" s="52" customFormat="1" ht="94.5" x14ac:dyDescent="0.25">
      <c r="A67" s="170"/>
      <c r="B67" s="171"/>
      <c r="C67" s="178"/>
      <c r="D67" s="45"/>
      <c r="E67" s="45" t="s">
        <v>188</v>
      </c>
      <c r="F67" s="45" t="s">
        <v>187</v>
      </c>
      <c r="G67" s="29" t="s">
        <v>15</v>
      </c>
      <c r="H67" s="54"/>
      <c r="I67" s="54"/>
      <c r="J67" s="29" t="str">
        <f>VLOOKUP(G67,M8:N10,2,FALSE)</f>
        <v>*</v>
      </c>
    </row>
    <row r="68" spans="1:14" s="52" customFormat="1" ht="33.75" customHeight="1" x14ac:dyDescent="0.25">
      <c r="A68" s="170"/>
      <c r="B68" s="171"/>
      <c r="C68" s="178"/>
      <c r="D68" s="45"/>
      <c r="E68" s="45" t="s">
        <v>186</v>
      </c>
      <c r="F68" s="45" t="s">
        <v>185</v>
      </c>
      <c r="G68" s="29" t="s">
        <v>15</v>
      </c>
      <c r="H68" s="54"/>
      <c r="I68" s="54"/>
      <c r="J68" s="29" t="str">
        <f>VLOOKUP(G68,M8:N10,2,FALSE)</f>
        <v>*</v>
      </c>
    </row>
    <row r="69" spans="1:14" s="52" customFormat="1" ht="41.25" customHeight="1" x14ac:dyDescent="0.25">
      <c r="A69" s="170"/>
      <c r="B69" s="171"/>
      <c r="C69" s="178"/>
      <c r="D69" s="45"/>
      <c r="E69" s="45" t="s">
        <v>184</v>
      </c>
      <c r="F69" s="45" t="s">
        <v>183</v>
      </c>
      <c r="G69" s="29" t="s">
        <v>15</v>
      </c>
      <c r="H69" s="54"/>
      <c r="I69" s="54"/>
      <c r="J69" s="29" t="str">
        <f>VLOOKUP(G69,M8:N10,2,FALSE)</f>
        <v>*</v>
      </c>
    </row>
    <row r="70" spans="1:14" s="52" customFormat="1" ht="33.75" customHeight="1" x14ac:dyDescent="0.25">
      <c r="A70" s="170"/>
      <c r="B70" s="171"/>
      <c r="C70" s="178"/>
      <c r="D70" s="45"/>
      <c r="E70" s="45" t="s">
        <v>182</v>
      </c>
      <c r="F70" s="45" t="s">
        <v>181</v>
      </c>
      <c r="G70" s="29" t="s">
        <v>15</v>
      </c>
      <c r="H70" s="54"/>
      <c r="I70" s="54"/>
      <c r="J70" s="29" t="str">
        <f>VLOOKUP(G70,M8:N10,2,FALSE)</f>
        <v>*</v>
      </c>
    </row>
    <row r="71" spans="1:14" s="52" customFormat="1" ht="27.75" customHeight="1" x14ac:dyDescent="0.25">
      <c r="A71" s="170"/>
      <c r="B71" s="171"/>
      <c r="C71" s="178"/>
      <c r="D71" s="45"/>
      <c r="E71" s="45" t="s">
        <v>180</v>
      </c>
      <c r="F71" s="45" t="s">
        <v>179</v>
      </c>
      <c r="G71" s="29" t="s">
        <v>15</v>
      </c>
      <c r="H71" s="54"/>
      <c r="I71" s="54"/>
      <c r="J71" s="29" t="str">
        <f>VLOOKUP(G71,M8:N10,2,FALSE)</f>
        <v>*</v>
      </c>
    </row>
    <row r="72" spans="1:14" s="52" customFormat="1" ht="74.25" customHeight="1" x14ac:dyDescent="0.25">
      <c r="A72" s="170"/>
      <c r="B72" s="171"/>
      <c r="C72" s="178"/>
      <c r="D72" s="45"/>
      <c r="E72" s="45" t="s">
        <v>178</v>
      </c>
      <c r="F72" s="45" t="s">
        <v>177</v>
      </c>
      <c r="G72" s="29" t="s">
        <v>15</v>
      </c>
      <c r="H72" s="54"/>
      <c r="I72" s="54"/>
      <c r="J72" s="29" t="str">
        <f>VLOOKUP(G72,M8:N10,2,FALSE)</f>
        <v>*</v>
      </c>
    </row>
    <row r="73" spans="1:14" s="52" customFormat="1" ht="37.5" customHeight="1" x14ac:dyDescent="0.25">
      <c r="A73" s="170"/>
      <c r="B73" s="171"/>
      <c r="C73" s="178"/>
      <c r="D73" s="45"/>
      <c r="E73" s="45" t="s">
        <v>176</v>
      </c>
      <c r="F73" s="45" t="s">
        <v>175</v>
      </c>
      <c r="G73" s="29" t="s">
        <v>15</v>
      </c>
      <c r="H73" s="54"/>
      <c r="I73" s="54"/>
      <c r="J73" s="29" t="str">
        <f>VLOOKUP(G73,M8:N10,2,FALSE)</f>
        <v>*</v>
      </c>
    </row>
    <row r="74" spans="1:14" s="57" customFormat="1" ht="45" customHeight="1" x14ac:dyDescent="0.25">
      <c r="A74" s="170"/>
      <c r="B74" s="171"/>
      <c r="C74" s="178"/>
      <c r="D74" s="45"/>
      <c r="E74" s="45" t="s">
        <v>174</v>
      </c>
      <c r="F74" s="45" t="s">
        <v>173</v>
      </c>
      <c r="G74" s="29" t="s">
        <v>15</v>
      </c>
      <c r="H74" s="54"/>
      <c r="I74" s="54"/>
      <c r="J74" s="29" t="str">
        <f>VLOOKUP(G74,M8:N10,2,FALSE)</f>
        <v>*</v>
      </c>
      <c r="M74" s="52"/>
      <c r="N74" s="52"/>
    </row>
    <row r="75" spans="1:14" s="57" customFormat="1" ht="38.25" customHeight="1" x14ac:dyDescent="0.25">
      <c r="A75" s="170"/>
      <c r="B75" s="171"/>
      <c r="C75" s="178"/>
      <c r="D75" s="45"/>
      <c r="E75" s="45" t="s">
        <v>172</v>
      </c>
      <c r="F75" s="45" t="s">
        <v>171</v>
      </c>
      <c r="G75" s="29" t="s">
        <v>15</v>
      </c>
      <c r="H75" s="54"/>
      <c r="I75" s="54"/>
      <c r="J75" s="29" t="str">
        <f>VLOOKUP(G75,M8:N10,2,FALSE)</f>
        <v>*</v>
      </c>
    </row>
    <row r="76" spans="1:14" s="57" customFormat="1" ht="49.5" customHeight="1" x14ac:dyDescent="0.25">
      <c r="A76" s="170" t="s">
        <v>170</v>
      </c>
      <c r="B76" s="177" t="s">
        <v>170</v>
      </c>
      <c r="C76" s="172">
        <v>3.4</v>
      </c>
      <c r="D76" s="161" t="s">
        <v>169</v>
      </c>
      <c r="E76" s="161"/>
      <c r="F76" s="161"/>
      <c r="G76" s="29" t="s">
        <v>15</v>
      </c>
      <c r="H76" s="59" t="str">
        <f>VLOOKUP(G76,M13:N15,2,FALSE)</f>
        <v>*</v>
      </c>
      <c r="I76" s="59"/>
      <c r="J76" s="59"/>
    </row>
    <row r="77" spans="1:14" s="57" customFormat="1" ht="65.25" customHeight="1" x14ac:dyDescent="0.25">
      <c r="A77" s="170"/>
      <c r="B77" s="177"/>
      <c r="C77" s="172"/>
      <c r="D77" s="45" t="s">
        <v>45</v>
      </c>
      <c r="E77" s="161" t="s">
        <v>168</v>
      </c>
      <c r="F77" s="161"/>
      <c r="G77" s="29" t="s">
        <v>15</v>
      </c>
      <c r="H77" s="54"/>
      <c r="I77" s="54"/>
      <c r="J77" s="29" t="str">
        <f>VLOOKUP(G77,M8:N10,2,FALSE)</f>
        <v>*</v>
      </c>
    </row>
    <row r="78" spans="1:14" s="57" customFormat="1" ht="135" customHeight="1" x14ac:dyDescent="0.25">
      <c r="A78" s="170"/>
      <c r="B78" s="177"/>
      <c r="C78" s="172"/>
      <c r="D78" s="45" t="s">
        <v>43</v>
      </c>
      <c r="E78" s="161" t="s">
        <v>167</v>
      </c>
      <c r="F78" s="161"/>
      <c r="G78" s="29" t="s">
        <v>15</v>
      </c>
      <c r="H78" s="54"/>
      <c r="I78" s="54"/>
      <c r="J78" s="29" t="str">
        <f>VLOOKUP(G78,M8:N10,2,FALSE)</f>
        <v>*</v>
      </c>
    </row>
    <row r="79" spans="1:14" s="57" customFormat="1" ht="117.75" customHeight="1" x14ac:dyDescent="0.25">
      <c r="A79" s="170"/>
      <c r="B79" s="177"/>
      <c r="C79" s="172"/>
      <c r="D79" s="45" t="s">
        <v>60</v>
      </c>
      <c r="E79" s="161" t="s">
        <v>166</v>
      </c>
      <c r="F79" s="161"/>
      <c r="G79" s="29" t="s">
        <v>15</v>
      </c>
      <c r="H79" s="54"/>
      <c r="I79" s="54"/>
      <c r="J79" s="29" t="str">
        <f>VLOOKUP(G79,M8:N10,2,FALSE)</f>
        <v>*</v>
      </c>
    </row>
    <row r="80" spans="1:14" s="57" customFormat="1" ht="34.5" customHeight="1" x14ac:dyDescent="0.25">
      <c r="A80" s="170"/>
      <c r="B80" s="177"/>
      <c r="C80" s="172"/>
      <c r="D80" s="45" t="s">
        <v>99</v>
      </c>
      <c r="E80" s="161" t="s">
        <v>165</v>
      </c>
      <c r="F80" s="161"/>
      <c r="G80" s="29" t="s">
        <v>15</v>
      </c>
      <c r="H80" s="54"/>
      <c r="I80" s="54"/>
      <c r="J80" s="29" t="str">
        <f>VLOOKUP(G80,M8:N10,2,FALSE)</f>
        <v>*</v>
      </c>
    </row>
    <row r="81" spans="1:10" s="57" customFormat="1" ht="31.5" customHeight="1" x14ac:dyDescent="0.25">
      <c r="A81" s="170"/>
      <c r="B81" s="177"/>
      <c r="C81" s="172"/>
      <c r="D81" s="45" t="s">
        <v>97</v>
      </c>
      <c r="E81" s="161" t="s">
        <v>164</v>
      </c>
      <c r="F81" s="161"/>
      <c r="G81" s="29" t="s">
        <v>15</v>
      </c>
      <c r="H81" s="54"/>
      <c r="I81" s="54"/>
      <c r="J81" s="29" t="str">
        <f>VLOOKUP(G81,M8:N10,2,FALSE)</f>
        <v>*</v>
      </c>
    </row>
    <row r="82" spans="1:10" s="57" customFormat="1" ht="47.25" customHeight="1" x14ac:dyDescent="0.25">
      <c r="A82" s="170"/>
      <c r="B82" s="177"/>
      <c r="C82" s="172"/>
      <c r="D82" s="45" t="s">
        <v>144</v>
      </c>
      <c r="E82" s="161" t="s">
        <v>163</v>
      </c>
      <c r="F82" s="161"/>
      <c r="G82" s="29" t="s">
        <v>15</v>
      </c>
      <c r="H82" s="54"/>
      <c r="I82" s="54"/>
      <c r="J82" s="29" t="str">
        <f>VLOOKUP(G82,M8:N10,2,FALSE)</f>
        <v>*</v>
      </c>
    </row>
    <row r="83" spans="1:10" s="57" customFormat="1" ht="33.75" customHeight="1" x14ac:dyDescent="0.25">
      <c r="A83" s="170" t="s">
        <v>162</v>
      </c>
      <c r="B83" s="177" t="s">
        <v>162</v>
      </c>
      <c r="C83" s="172">
        <v>3.5</v>
      </c>
      <c r="D83" s="161" t="s">
        <v>161</v>
      </c>
      <c r="E83" s="161"/>
      <c r="F83" s="161"/>
      <c r="G83" s="44"/>
      <c r="H83" s="59"/>
      <c r="I83" s="59"/>
      <c r="J83" s="59"/>
    </row>
    <row r="84" spans="1:10" s="57" customFormat="1" ht="37.5" customHeight="1" x14ac:dyDescent="0.25">
      <c r="A84" s="170"/>
      <c r="B84" s="177"/>
      <c r="C84" s="172"/>
      <c r="D84" s="45" t="s">
        <v>45</v>
      </c>
      <c r="E84" s="161" t="s">
        <v>160</v>
      </c>
      <c r="F84" s="161"/>
      <c r="G84" s="29" t="s">
        <v>15</v>
      </c>
      <c r="H84" s="54"/>
      <c r="I84" s="54"/>
      <c r="J84" s="29" t="str">
        <f>VLOOKUP(G84,M8:N10,2,FALSE)</f>
        <v>*</v>
      </c>
    </row>
    <row r="85" spans="1:10" s="57" customFormat="1" ht="80.25" customHeight="1" x14ac:dyDescent="0.25">
      <c r="A85" s="170"/>
      <c r="B85" s="177"/>
      <c r="C85" s="172"/>
      <c r="D85" s="45" t="s">
        <v>43</v>
      </c>
      <c r="E85" s="161" t="s">
        <v>159</v>
      </c>
      <c r="F85" s="161"/>
      <c r="G85" s="29" t="s">
        <v>15</v>
      </c>
      <c r="H85" s="54"/>
      <c r="I85" s="54"/>
      <c r="J85" s="29" t="str">
        <f>VLOOKUP(G85,M8:N10,2,FALSE)</f>
        <v>*</v>
      </c>
    </row>
    <row r="86" spans="1:10" s="57" customFormat="1" ht="30.75" customHeight="1" x14ac:dyDescent="0.25">
      <c r="A86" s="170" t="s">
        <v>158</v>
      </c>
      <c r="B86" s="177" t="s">
        <v>158</v>
      </c>
      <c r="C86" s="172">
        <v>3.6</v>
      </c>
      <c r="D86" s="161" t="s">
        <v>157</v>
      </c>
      <c r="E86" s="161"/>
      <c r="F86" s="161"/>
      <c r="G86" s="61"/>
      <c r="H86" s="60"/>
      <c r="I86" s="60"/>
      <c r="J86" s="60"/>
    </row>
    <row r="87" spans="1:10" s="57" customFormat="1" ht="44.25" customHeight="1" x14ac:dyDescent="0.25">
      <c r="A87" s="170"/>
      <c r="B87" s="177"/>
      <c r="C87" s="172"/>
      <c r="D87" s="45" t="s">
        <v>45</v>
      </c>
      <c r="E87" s="161" t="s">
        <v>156</v>
      </c>
      <c r="F87" s="161"/>
      <c r="G87" s="29" t="s">
        <v>15</v>
      </c>
      <c r="H87" s="54"/>
      <c r="I87" s="54"/>
      <c r="J87" s="54" t="str">
        <f>VLOOKUP(G87,M17:N20,2,FALSE)</f>
        <v>*</v>
      </c>
    </row>
    <row r="88" spans="1:10" s="57" customFormat="1" ht="94.5" customHeight="1" x14ac:dyDescent="0.25">
      <c r="A88" s="170"/>
      <c r="B88" s="177"/>
      <c r="C88" s="172"/>
      <c r="D88" s="45" t="s">
        <v>43</v>
      </c>
      <c r="E88" s="161" t="s">
        <v>155</v>
      </c>
      <c r="F88" s="161"/>
      <c r="G88" s="29" t="s">
        <v>15</v>
      </c>
      <c r="H88" s="54"/>
      <c r="I88" s="54"/>
      <c r="J88" s="54" t="str">
        <f>VLOOKUP(G88,M17:N20,2,FALSE)</f>
        <v>*</v>
      </c>
    </row>
    <row r="89" spans="1:10" s="57" customFormat="1" ht="44.25" customHeight="1" x14ac:dyDescent="0.25">
      <c r="A89" s="170"/>
      <c r="B89" s="177"/>
      <c r="C89" s="172"/>
      <c r="D89" s="45" t="s">
        <v>60</v>
      </c>
      <c r="E89" s="161" t="s">
        <v>154</v>
      </c>
      <c r="F89" s="161"/>
      <c r="G89" s="29" t="s">
        <v>15</v>
      </c>
      <c r="H89" s="54"/>
      <c r="I89" s="54"/>
      <c r="J89" s="54" t="str">
        <f>VLOOKUP(G89,M17:N20,2,FALSE)</f>
        <v>*</v>
      </c>
    </row>
    <row r="90" spans="1:10" s="57" customFormat="1" ht="44.25" customHeight="1" x14ac:dyDescent="0.25">
      <c r="A90" s="170"/>
      <c r="B90" s="177"/>
      <c r="C90" s="172"/>
      <c r="D90" s="45" t="s">
        <v>99</v>
      </c>
      <c r="E90" s="161" t="s">
        <v>153</v>
      </c>
      <c r="F90" s="161"/>
      <c r="G90" s="29" t="s">
        <v>15</v>
      </c>
      <c r="H90" s="54"/>
      <c r="I90" s="54"/>
      <c r="J90" s="54" t="str">
        <f>VLOOKUP(G90,M17:N20,2,FALSE)</f>
        <v>*</v>
      </c>
    </row>
    <row r="91" spans="1:10" s="57" customFormat="1" ht="44.25" customHeight="1" x14ac:dyDescent="0.25">
      <c r="A91" s="170"/>
      <c r="B91" s="177"/>
      <c r="C91" s="172"/>
      <c r="D91" s="45" t="s">
        <v>97</v>
      </c>
      <c r="E91" s="161" t="s">
        <v>152</v>
      </c>
      <c r="F91" s="161"/>
      <c r="G91" s="29" t="s">
        <v>15</v>
      </c>
      <c r="H91" s="54"/>
      <c r="I91" s="54"/>
      <c r="J91" s="54" t="str">
        <f>VLOOKUP(G91,M17:N20,2,FALSE)</f>
        <v>*</v>
      </c>
    </row>
    <row r="92" spans="1:10" s="57" customFormat="1" ht="47.25" customHeight="1" x14ac:dyDescent="0.25">
      <c r="A92" s="170" t="s">
        <v>151</v>
      </c>
      <c r="B92" s="171" t="s">
        <v>151</v>
      </c>
      <c r="C92" s="172">
        <v>3.7</v>
      </c>
      <c r="D92" s="161" t="s">
        <v>150</v>
      </c>
      <c r="E92" s="161"/>
      <c r="F92" s="161"/>
      <c r="G92" s="44"/>
      <c r="H92" s="59"/>
      <c r="I92" s="59"/>
      <c r="J92" s="59"/>
    </row>
    <row r="93" spans="1:10" s="57" customFormat="1" ht="33.75" customHeight="1" x14ac:dyDescent="0.25">
      <c r="A93" s="170"/>
      <c r="B93" s="171"/>
      <c r="C93" s="172"/>
      <c r="D93" s="45" t="s">
        <v>45</v>
      </c>
      <c r="E93" s="161" t="s">
        <v>149</v>
      </c>
      <c r="F93" s="161"/>
      <c r="G93" s="29" t="s">
        <v>15</v>
      </c>
      <c r="H93" s="54"/>
      <c r="I93" s="54"/>
      <c r="J93" s="54" t="str">
        <f>VLOOKUP(G93,M8:N10,2,FALSE)</f>
        <v>*</v>
      </c>
    </row>
    <row r="94" spans="1:10" s="57" customFormat="1" ht="47.25" customHeight="1" x14ac:dyDescent="0.25">
      <c r="A94" s="170"/>
      <c r="B94" s="171"/>
      <c r="C94" s="172"/>
      <c r="D94" s="45" t="s">
        <v>43</v>
      </c>
      <c r="E94" s="161" t="s">
        <v>148</v>
      </c>
      <c r="F94" s="161"/>
      <c r="G94" s="29" t="s">
        <v>15</v>
      </c>
      <c r="H94" s="54"/>
      <c r="I94" s="54"/>
      <c r="J94" s="29" t="str">
        <f>VLOOKUP(G94,M8:N10,2,FALSE)</f>
        <v>*</v>
      </c>
    </row>
    <row r="95" spans="1:10" s="57" customFormat="1" ht="131.25" customHeight="1" x14ac:dyDescent="0.25">
      <c r="A95" s="170"/>
      <c r="B95" s="171"/>
      <c r="C95" s="172"/>
      <c r="D95" s="45" t="s">
        <v>60</v>
      </c>
      <c r="E95" s="161" t="s">
        <v>147</v>
      </c>
      <c r="F95" s="161"/>
      <c r="G95" s="29" t="s">
        <v>15</v>
      </c>
      <c r="H95" s="54"/>
      <c r="I95" s="54"/>
      <c r="J95" s="29" t="str">
        <f>VLOOKUP(G95,M8:N10,2,FALSE)</f>
        <v>*</v>
      </c>
    </row>
    <row r="96" spans="1:10" s="57" customFormat="1" ht="58.5" customHeight="1" x14ac:dyDescent="0.25">
      <c r="A96" s="170"/>
      <c r="B96" s="171"/>
      <c r="C96" s="172"/>
      <c r="D96" s="45" t="s">
        <v>99</v>
      </c>
      <c r="E96" s="161" t="s">
        <v>146</v>
      </c>
      <c r="F96" s="161"/>
      <c r="G96" s="29" t="s">
        <v>15</v>
      </c>
      <c r="H96" s="54"/>
      <c r="I96" s="54"/>
      <c r="J96" s="54" t="str">
        <f>VLOOKUP(G96,M17:N20,2,FALSE)</f>
        <v>*</v>
      </c>
    </row>
    <row r="97" spans="1:14" s="57" customFormat="1" ht="53.25" customHeight="1" x14ac:dyDescent="0.25">
      <c r="A97" s="170"/>
      <c r="B97" s="171"/>
      <c r="C97" s="172"/>
      <c r="D97" s="45" t="s">
        <v>97</v>
      </c>
      <c r="E97" s="161" t="s">
        <v>145</v>
      </c>
      <c r="F97" s="161"/>
      <c r="G97" s="29" t="s">
        <v>15</v>
      </c>
      <c r="H97" s="54"/>
      <c r="I97" s="54"/>
      <c r="J97" s="54" t="str">
        <f>VLOOKUP(G97,M17:N20,2,FALSE)</f>
        <v>*</v>
      </c>
    </row>
    <row r="98" spans="1:14" s="57" customFormat="1" ht="65.25" customHeight="1" x14ac:dyDescent="0.25">
      <c r="A98" s="170"/>
      <c r="B98" s="171"/>
      <c r="C98" s="172"/>
      <c r="D98" s="45" t="s">
        <v>144</v>
      </c>
      <c r="E98" s="161" t="s">
        <v>143</v>
      </c>
      <c r="F98" s="161"/>
      <c r="G98" s="29" t="s">
        <v>15</v>
      </c>
      <c r="H98" s="54"/>
      <c r="I98" s="54"/>
      <c r="J98" s="54" t="str">
        <f>VLOOKUP(G98,M17:N20,2,FALSE)</f>
        <v>*</v>
      </c>
    </row>
    <row r="99" spans="1:14" s="57" customFormat="1" ht="58.5" customHeight="1" x14ac:dyDescent="0.25">
      <c r="A99" s="170"/>
      <c r="B99" s="171"/>
      <c r="C99" s="172"/>
      <c r="D99" s="45" t="s">
        <v>142</v>
      </c>
      <c r="E99" s="161" t="s">
        <v>141</v>
      </c>
      <c r="F99" s="161"/>
      <c r="G99" s="29" t="s">
        <v>15</v>
      </c>
      <c r="H99" s="54"/>
      <c r="I99" s="54"/>
      <c r="J99" s="54" t="str">
        <f>VLOOKUP(G99,M17:N20,2,FALSE)</f>
        <v>*</v>
      </c>
    </row>
    <row r="100" spans="1:14" s="57" customFormat="1" ht="33.75" customHeight="1" x14ac:dyDescent="0.25">
      <c r="A100" s="170"/>
      <c r="B100" s="171"/>
      <c r="C100" s="172"/>
      <c r="D100" s="45" t="s">
        <v>140</v>
      </c>
      <c r="E100" s="161" t="s">
        <v>139</v>
      </c>
      <c r="F100" s="161"/>
      <c r="G100" s="29" t="s">
        <v>15</v>
      </c>
      <c r="H100" s="54"/>
      <c r="I100" s="54"/>
      <c r="J100" s="29" t="str">
        <f>VLOOKUP(G100,M8:N10,2,FALSE)</f>
        <v>*</v>
      </c>
    </row>
    <row r="101" spans="1:14" s="57" customFormat="1" ht="51.75" customHeight="1" x14ac:dyDescent="0.25">
      <c r="A101" s="170" t="s">
        <v>138</v>
      </c>
      <c r="B101" s="171" t="s">
        <v>138</v>
      </c>
      <c r="C101" s="172">
        <v>3.8</v>
      </c>
      <c r="D101" s="58" t="s">
        <v>45</v>
      </c>
      <c r="E101" s="161" t="s">
        <v>137</v>
      </c>
      <c r="F101" s="161"/>
      <c r="G101" s="29" t="s">
        <v>15</v>
      </c>
      <c r="H101" s="54"/>
      <c r="I101" s="54"/>
      <c r="J101" s="29" t="str">
        <f>VLOOKUP(G101,M8:N10,2,FALSE)</f>
        <v>*</v>
      </c>
    </row>
    <row r="102" spans="1:14" s="56" customFormat="1" ht="51" customHeight="1" x14ac:dyDescent="0.25">
      <c r="A102" s="170"/>
      <c r="B102" s="171"/>
      <c r="C102" s="172"/>
      <c r="D102" s="45" t="s">
        <v>43</v>
      </c>
      <c r="E102" s="161" t="s">
        <v>136</v>
      </c>
      <c r="F102" s="161"/>
      <c r="G102" s="29" t="s">
        <v>15</v>
      </c>
      <c r="H102" s="54"/>
      <c r="I102" s="54"/>
      <c r="J102" s="29" t="str">
        <f>VLOOKUP(G102,M8:N10,2,FALSE)</f>
        <v>*</v>
      </c>
      <c r="M102" s="57"/>
      <c r="N102" s="57"/>
    </row>
    <row r="103" spans="1:14" s="56" customFormat="1" ht="47.25" customHeight="1" x14ac:dyDescent="0.25">
      <c r="A103" s="170"/>
      <c r="B103" s="171"/>
      <c r="C103" s="172"/>
      <c r="D103" s="45" t="s">
        <v>60</v>
      </c>
      <c r="E103" s="161" t="s">
        <v>135</v>
      </c>
      <c r="F103" s="161"/>
      <c r="G103" s="29" t="s">
        <v>15</v>
      </c>
      <c r="H103" s="54"/>
      <c r="I103" s="54"/>
      <c r="J103" s="54" t="str">
        <f>VLOOKUP(G103,M17:N20,2,FALSE)</f>
        <v>*</v>
      </c>
    </row>
    <row r="104" spans="1:14" s="52" customFormat="1" x14ac:dyDescent="0.25">
      <c r="A104" s="173" t="s">
        <v>14</v>
      </c>
      <c r="B104" s="173"/>
      <c r="C104" s="173"/>
      <c r="D104" s="173"/>
      <c r="E104" s="174" t="s">
        <v>134</v>
      </c>
      <c r="F104" s="174"/>
      <c r="G104" s="55"/>
      <c r="H104" s="54"/>
      <c r="I104" s="54"/>
      <c r="J104" s="54">
        <f>COUNT(J47:J103)</f>
        <v>0</v>
      </c>
      <c r="M104" s="56"/>
      <c r="N104" s="56"/>
    </row>
    <row r="105" spans="1:14" s="52" customFormat="1" x14ac:dyDescent="0.25">
      <c r="A105" s="173"/>
      <c r="B105" s="173"/>
      <c r="C105" s="173"/>
      <c r="D105" s="173"/>
      <c r="E105" s="174" t="s">
        <v>10</v>
      </c>
      <c r="F105" s="174"/>
      <c r="G105" s="55"/>
      <c r="H105" s="54"/>
      <c r="I105" s="54"/>
      <c r="J105" s="54">
        <f>SUM(J47:J103)</f>
        <v>0</v>
      </c>
    </row>
    <row r="106" spans="1:14" s="52" customFormat="1" x14ac:dyDescent="0.25">
      <c r="A106" s="173"/>
      <c r="B106" s="173"/>
      <c r="C106" s="173"/>
      <c r="D106" s="173"/>
      <c r="E106" s="175" t="s">
        <v>9</v>
      </c>
      <c r="F106" s="175"/>
      <c r="G106" s="55"/>
      <c r="H106" s="54"/>
      <c r="I106" s="54"/>
      <c r="J106" s="54">
        <f>J104-J105</f>
        <v>0</v>
      </c>
    </row>
    <row r="107" spans="1:14" s="52" customFormat="1" x14ac:dyDescent="0.25">
      <c r="A107" s="173"/>
      <c r="B107" s="173"/>
      <c r="C107" s="173"/>
      <c r="D107" s="173"/>
      <c r="E107" s="176" t="s">
        <v>8</v>
      </c>
      <c r="F107" s="176"/>
      <c r="G107" s="55"/>
      <c r="H107" s="54"/>
      <c r="I107" s="54"/>
      <c r="J107" s="53" t="e">
        <f>J105/J104</f>
        <v>#DIV/0!</v>
      </c>
    </row>
    <row r="108" spans="1:14" s="52" customFormat="1" x14ac:dyDescent="0.25">
      <c r="A108" s="173"/>
      <c r="B108" s="173"/>
      <c r="C108" s="173"/>
      <c r="D108" s="173"/>
      <c r="E108" s="176" t="s">
        <v>7</v>
      </c>
      <c r="F108" s="176"/>
      <c r="G108" s="55"/>
      <c r="H108" s="54"/>
      <c r="I108" s="54"/>
      <c r="J108" s="53" t="e">
        <f>J106/J104</f>
        <v>#DIV/0!</v>
      </c>
    </row>
    <row r="109" spans="1:14" x14ac:dyDescent="0.25">
      <c r="A109" s="160" t="s">
        <v>133</v>
      </c>
      <c r="B109" s="160"/>
      <c r="C109" s="160"/>
      <c r="D109" s="160"/>
      <c r="E109" s="160"/>
      <c r="F109" s="160"/>
      <c r="G109" s="160"/>
      <c r="H109" s="160"/>
      <c r="I109" s="160"/>
      <c r="J109" s="160"/>
      <c r="M109" s="52"/>
      <c r="N109" s="52"/>
    </row>
    <row r="110" spans="1:14" ht="32.25" customHeight="1" x14ac:dyDescent="0.25">
      <c r="A110" s="50" t="s">
        <v>132</v>
      </c>
      <c r="B110" s="155" t="s">
        <v>131</v>
      </c>
      <c r="C110" s="35">
        <v>4.0999999999999996</v>
      </c>
      <c r="D110" s="156" t="s">
        <v>130</v>
      </c>
      <c r="E110" s="156"/>
      <c r="F110" s="156"/>
      <c r="G110" s="29" t="s">
        <v>65</v>
      </c>
      <c r="H110" s="36">
        <f>VLOOKUP(G110,M13:N15,2,FALSE)</f>
        <v>1</v>
      </c>
      <c r="I110" s="36"/>
      <c r="J110" s="51"/>
    </row>
    <row r="111" spans="1:14" ht="31.5" x14ac:dyDescent="0.25">
      <c r="A111" s="50" t="s">
        <v>129</v>
      </c>
      <c r="B111" s="155"/>
      <c r="C111" s="35">
        <v>4.2</v>
      </c>
      <c r="D111" s="156" t="s">
        <v>128</v>
      </c>
      <c r="E111" s="156"/>
      <c r="F111" s="156"/>
      <c r="G111" s="29" t="s">
        <v>15</v>
      </c>
      <c r="H111" s="29"/>
      <c r="I111" s="29"/>
      <c r="J111" s="33" t="str">
        <f>VLOOKUP(G111,M8:N10,2,FALSE)</f>
        <v>*</v>
      </c>
    </row>
    <row r="112" spans="1:14" ht="40.5" customHeight="1" x14ac:dyDescent="0.25">
      <c r="A112" s="50" t="s">
        <v>127</v>
      </c>
      <c r="B112" s="155"/>
      <c r="C112" s="35">
        <v>4.3</v>
      </c>
      <c r="D112" s="156" t="s">
        <v>126</v>
      </c>
      <c r="E112" s="156"/>
      <c r="F112" s="156"/>
      <c r="G112" s="29" t="s">
        <v>15</v>
      </c>
      <c r="H112" s="29"/>
      <c r="I112" s="29"/>
      <c r="J112" s="33" t="str">
        <f>VLOOKUP(G112,M8:N10,2,FALSE)</f>
        <v>*</v>
      </c>
    </row>
    <row r="113" spans="1:14" ht="45" customHeight="1" x14ac:dyDescent="0.25">
      <c r="A113" s="50" t="s">
        <v>125</v>
      </c>
      <c r="B113" s="155" t="s">
        <v>124</v>
      </c>
      <c r="C113" s="35">
        <v>4.4000000000000004</v>
      </c>
      <c r="D113" s="156" t="s">
        <v>123</v>
      </c>
      <c r="E113" s="156"/>
      <c r="F113" s="156"/>
      <c r="G113" s="29" t="s">
        <v>15</v>
      </c>
      <c r="H113" s="29"/>
      <c r="I113" s="29"/>
      <c r="J113" s="33" t="str">
        <f>VLOOKUP(G113,M8:N10,2,FALSE)</f>
        <v>*</v>
      </c>
    </row>
    <row r="114" spans="1:14" ht="30.75" customHeight="1" x14ac:dyDescent="0.25">
      <c r="A114" s="154" t="s">
        <v>122</v>
      </c>
      <c r="B114" s="155"/>
      <c r="C114" s="35">
        <v>4.5</v>
      </c>
      <c r="D114" s="156" t="s">
        <v>121</v>
      </c>
      <c r="E114" s="156"/>
      <c r="F114" s="156"/>
      <c r="G114" s="29" t="s">
        <v>15</v>
      </c>
      <c r="H114" s="29"/>
      <c r="I114" s="29"/>
      <c r="J114" s="33" t="str">
        <f>VLOOKUP(G114,M8:N10,2,FALSE)</f>
        <v>*</v>
      </c>
    </row>
    <row r="115" spans="1:14" ht="30.75" customHeight="1" x14ac:dyDescent="0.25">
      <c r="A115" s="154"/>
      <c r="B115" s="155"/>
      <c r="C115" s="156">
        <v>4.5999999999999996</v>
      </c>
      <c r="D115" s="156" t="s">
        <v>120</v>
      </c>
      <c r="E115" s="156"/>
      <c r="F115" s="156"/>
      <c r="G115" s="29" t="s">
        <v>15</v>
      </c>
      <c r="H115" s="29"/>
      <c r="I115" s="29"/>
      <c r="J115" s="33" t="str">
        <f>VLOOKUP(G115,M8:N10,2,FALSE)</f>
        <v>*</v>
      </c>
    </row>
    <row r="116" spans="1:14" ht="30.75" customHeight="1" x14ac:dyDescent="0.25">
      <c r="A116" s="154"/>
      <c r="B116" s="155"/>
      <c r="C116" s="156"/>
      <c r="D116" s="35" t="s">
        <v>27</v>
      </c>
      <c r="E116" s="156" t="s">
        <v>119</v>
      </c>
      <c r="F116" s="156"/>
      <c r="G116" s="29" t="s">
        <v>15</v>
      </c>
      <c r="H116" s="29"/>
      <c r="I116" s="29"/>
      <c r="J116" s="33" t="str">
        <f>VLOOKUP(G116,M8:N10,2,FALSE)</f>
        <v>*</v>
      </c>
    </row>
    <row r="117" spans="1:14" ht="30.75" customHeight="1" x14ac:dyDescent="0.25">
      <c r="A117" s="154"/>
      <c r="B117" s="155"/>
      <c r="C117" s="156"/>
      <c r="D117" s="35" t="s">
        <v>25</v>
      </c>
      <c r="E117" s="156" t="s">
        <v>118</v>
      </c>
      <c r="F117" s="156"/>
      <c r="G117" s="29" t="s">
        <v>15</v>
      </c>
      <c r="H117" s="29"/>
      <c r="I117" s="29"/>
      <c r="J117" s="33" t="str">
        <f>VLOOKUP(G117,M8:N10,2,FALSE)</f>
        <v>*</v>
      </c>
    </row>
    <row r="118" spans="1:14" ht="30.75" customHeight="1" x14ac:dyDescent="0.25">
      <c r="A118" s="154"/>
      <c r="B118" s="155"/>
      <c r="C118" s="35">
        <v>4.7</v>
      </c>
      <c r="D118" s="156" t="s">
        <v>117</v>
      </c>
      <c r="E118" s="156"/>
      <c r="F118" s="156"/>
      <c r="G118" s="29" t="s">
        <v>15</v>
      </c>
      <c r="H118" s="29"/>
      <c r="I118" s="29"/>
      <c r="J118" s="33" t="str">
        <f>VLOOKUP(G118,M8:N10,2,FALSE)</f>
        <v>*</v>
      </c>
    </row>
    <row r="119" spans="1:14" ht="48.75" customHeight="1" x14ac:dyDescent="0.25">
      <c r="A119" s="154"/>
      <c r="B119" s="155"/>
      <c r="C119" s="35">
        <v>4.8</v>
      </c>
      <c r="D119" s="156" t="s">
        <v>116</v>
      </c>
      <c r="E119" s="156"/>
      <c r="F119" s="156"/>
      <c r="G119" s="29" t="s">
        <v>15</v>
      </c>
      <c r="H119" s="29"/>
      <c r="I119" s="29"/>
      <c r="J119" s="33" t="str">
        <f>VLOOKUP(G119,M8:N10,2,FALSE)</f>
        <v>*</v>
      </c>
    </row>
    <row r="120" spans="1:14" ht="42.75" customHeight="1" x14ac:dyDescent="0.25">
      <c r="A120" s="154" t="s">
        <v>115</v>
      </c>
      <c r="B120" s="155"/>
      <c r="C120" s="35">
        <v>4.9000000000000004</v>
      </c>
      <c r="D120" s="156" t="s">
        <v>114</v>
      </c>
      <c r="E120" s="156"/>
      <c r="F120" s="156"/>
      <c r="G120" s="29" t="s">
        <v>15</v>
      </c>
      <c r="H120" s="29"/>
      <c r="I120" s="29"/>
      <c r="J120" s="33" t="str">
        <f>VLOOKUP(G120,M8:N10,2,FALSE)</f>
        <v>*</v>
      </c>
    </row>
    <row r="121" spans="1:14" ht="42.75" customHeight="1" x14ac:dyDescent="0.25">
      <c r="A121" s="154"/>
      <c r="B121" s="155"/>
      <c r="C121" s="49">
        <v>4.0999999999999996</v>
      </c>
      <c r="D121" s="156" t="s">
        <v>113</v>
      </c>
      <c r="E121" s="156"/>
      <c r="F121" s="156"/>
      <c r="G121" s="29" t="s">
        <v>15</v>
      </c>
      <c r="H121" s="29"/>
      <c r="I121" s="29"/>
      <c r="J121" s="33" t="str">
        <f>VLOOKUP(G121,M8:N10,2,FALSE)</f>
        <v>*</v>
      </c>
    </row>
    <row r="122" spans="1:14" x14ac:dyDescent="0.25">
      <c r="A122" s="142" t="s">
        <v>14</v>
      </c>
      <c r="B122" s="142"/>
      <c r="C122" s="166" t="s">
        <v>11</v>
      </c>
      <c r="D122" s="166"/>
      <c r="E122" s="166"/>
      <c r="F122" s="166"/>
      <c r="G122" s="48"/>
      <c r="H122" s="18"/>
      <c r="I122" s="18"/>
      <c r="J122" s="47">
        <f>COUNT(J110:J121)</f>
        <v>0</v>
      </c>
      <c r="M122" s="33"/>
    </row>
    <row r="123" spans="1:14" x14ac:dyDescent="0.25">
      <c r="A123" s="142"/>
      <c r="B123" s="142"/>
      <c r="C123" s="166" t="s">
        <v>10</v>
      </c>
      <c r="D123" s="166"/>
      <c r="E123" s="166"/>
      <c r="F123" s="166"/>
      <c r="G123" s="48"/>
      <c r="H123" s="18"/>
      <c r="I123" s="18"/>
      <c r="J123" s="47">
        <f>SUM(J110:J121)</f>
        <v>0</v>
      </c>
    </row>
    <row r="124" spans="1:14" x14ac:dyDescent="0.25">
      <c r="A124" s="142"/>
      <c r="B124" s="142"/>
      <c r="C124" s="167" t="s">
        <v>9</v>
      </c>
      <c r="D124" s="167"/>
      <c r="E124" s="167"/>
      <c r="F124" s="167"/>
      <c r="G124" s="29"/>
      <c r="H124" s="17"/>
      <c r="I124" s="17"/>
      <c r="J124" s="47">
        <f>J122-J123</f>
        <v>0</v>
      </c>
    </row>
    <row r="125" spans="1:14" x14ac:dyDescent="0.25">
      <c r="A125" s="142"/>
      <c r="B125" s="142"/>
      <c r="C125" s="168" t="s">
        <v>8</v>
      </c>
      <c r="D125" s="168"/>
      <c r="E125" s="168"/>
      <c r="F125" s="168"/>
      <c r="G125" s="28"/>
      <c r="H125" s="14"/>
      <c r="I125" s="14"/>
      <c r="J125" s="15" t="e">
        <f>J123/J122</f>
        <v>#DIV/0!</v>
      </c>
    </row>
    <row r="126" spans="1:14" x14ac:dyDescent="0.25">
      <c r="A126" s="142"/>
      <c r="B126" s="142"/>
      <c r="C126" s="168" t="s">
        <v>7</v>
      </c>
      <c r="D126" s="168"/>
      <c r="E126" s="168"/>
      <c r="F126" s="168"/>
      <c r="G126" s="28"/>
      <c r="H126" s="14"/>
      <c r="I126" s="14"/>
      <c r="J126" s="15" t="e">
        <f>J124/J122</f>
        <v>#DIV/0!</v>
      </c>
    </row>
    <row r="127" spans="1:14" x14ac:dyDescent="0.25">
      <c r="A127" s="169" t="s">
        <v>112</v>
      </c>
      <c r="B127" s="169"/>
      <c r="C127" s="169"/>
      <c r="D127" s="169"/>
      <c r="E127" s="169"/>
      <c r="F127" s="169"/>
      <c r="G127" s="169"/>
      <c r="H127" s="169"/>
      <c r="I127" s="169"/>
      <c r="J127" s="169"/>
    </row>
    <row r="128" spans="1:14" s="19" customFormat="1" ht="35.25" customHeight="1" x14ac:dyDescent="0.25">
      <c r="A128" s="154" t="s">
        <v>68</v>
      </c>
      <c r="B128" s="155" t="s">
        <v>111</v>
      </c>
      <c r="C128" s="34">
        <v>5.0999999999999996</v>
      </c>
      <c r="D128" s="165" t="s">
        <v>110</v>
      </c>
      <c r="E128" s="165"/>
      <c r="F128" s="165"/>
      <c r="G128" s="29" t="s">
        <v>15</v>
      </c>
      <c r="H128" s="29"/>
      <c r="I128" s="29"/>
      <c r="J128" s="33" t="str">
        <f>VLOOKUP(G128,M8:N10,2,FALSE)</f>
        <v>*</v>
      </c>
      <c r="K128" s="12"/>
      <c r="M128" s="1"/>
      <c r="N128" s="1"/>
    </row>
    <row r="129" spans="1:11" s="19" customFormat="1" ht="35.25" customHeight="1" x14ac:dyDescent="0.25">
      <c r="A129" s="154"/>
      <c r="B129" s="155"/>
      <c r="C129" s="34">
        <v>5.2</v>
      </c>
      <c r="D129" s="156" t="s">
        <v>109</v>
      </c>
      <c r="E129" s="156"/>
      <c r="F129" s="156"/>
      <c r="G129" s="29" t="s">
        <v>15</v>
      </c>
      <c r="H129" s="29"/>
      <c r="I129" s="29"/>
      <c r="J129" s="33" t="str">
        <f>VLOOKUP(G129,M8:N10,2,FALSE)</f>
        <v>*</v>
      </c>
      <c r="K129" s="12"/>
    </row>
    <row r="130" spans="1:11" s="19" customFormat="1" ht="35.25" customHeight="1" x14ac:dyDescent="0.25">
      <c r="A130" s="154"/>
      <c r="B130" s="155"/>
      <c r="C130" s="34">
        <v>5.3</v>
      </c>
      <c r="D130" s="156" t="s">
        <v>108</v>
      </c>
      <c r="E130" s="156"/>
      <c r="F130" s="156"/>
      <c r="G130" s="29" t="s">
        <v>15</v>
      </c>
      <c r="H130" s="29"/>
      <c r="I130" s="29"/>
      <c r="J130" s="33" t="str">
        <f>VLOOKUP(G130,M8:N10,2,FALSE)</f>
        <v>*</v>
      </c>
      <c r="K130" s="12"/>
    </row>
    <row r="131" spans="1:11" s="19" customFormat="1" ht="27.75" customHeight="1" x14ac:dyDescent="0.25">
      <c r="A131" s="154" t="s">
        <v>81</v>
      </c>
      <c r="B131" s="155" t="s">
        <v>80</v>
      </c>
      <c r="C131" s="158">
        <v>5.3</v>
      </c>
      <c r="D131" s="156" t="s">
        <v>107</v>
      </c>
      <c r="E131" s="156"/>
      <c r="F131" s="156"/>
      <c r="G131" s="36"/>
      <c r="H131" s="36"/>
      <c r="I131" s="36"/>
      <c r="J131" s="36"/>
      <c r="K131" s="20"/>
    </row>
    <row r="132" spans="1:11" s="19" customFormat="1" ht="27.75" customHeight="1" x14ac:dyDescent="0.25">
      <c r="A132" s="154"/>
      <c r="B132" s="155"/>
      <c r="C132" s="158"/>
      <c r="D132" s="35" t="s">
        <v>45</v>
      </c>
      <c r="E132" s="164" t="s">
        <v>106</v>
      </c>
      <c r="F132" s="164"/>
      <c r="G132" s="29" t="s">
        <v>15</v>
      </c>
      <c r="H132" s="29"/>
      <c r="I132" s="29"/>
      <c r="J132" s="33" t="str">
        <f>VLOOKUP(G132,M8:N10,2,FALSE)</f>
        <v>*</v>
      </c>
      <c r="K132" s="20"/>
    </row>
    <row r="133" spans="1:11" s="19" customFormat="1" ht="27.75" customHeight="1" x14ac:dyDescent="0.25">
      <c r="A133" s="154"/>
      <c r="B133" s="155"/>
      <c r="C133" s="158"/>
      <c r="D133" s="35" t="s">
        <v>43</v>
      </c>
      <c r="E133" s="164" t="s">
        <v>105</v>
      </c>
      <c r="F133" s="164"/>
      <c r="G133" s="29" t="s">
        <v>15</v>
      </c>
      <c r="H133" s="29"/>
      <c r="I133" s="29"/>
      <c r="J133" s="33" t="str">
        <f>VLOOKUP(G133,M8:N10,2,FALSE)</f>
        <v>*</v>
      </c>
      <c r="K133" s="20"/>
    </row>
    <row r="134" spans="1:11" s="19" customFormat="1" ht="27.75" customHeight="1" x14ac:dyDescent="0.25">
      <c r="A134" s="154"/>
      <c r="B134" s="155"/>
      <c r="C134" s="158"/>
      <c r="D134" s="35" t="s">
        <v>60</v>
      </c>
      <c r="E134" s="164" t="s">
        <v>104</v>
      </c>
      <c r="F134" s="164"/>
      <c r="G134" s="29" t="s">
        <v>15</v>
      </c>
      <c r="H134" s="29"/>
      <c r="I134" s="29"/>
      <c r="J134" s="33" t="str">
        <f>VLOOKUP(G134,M8:N10,2,FALSE)</f>
        <v>*</v>
      </c>
      <c r="K134" s="20"/>
    </row>
    <row r="135" spans="1:11" s="19" customFormat="1" ht="33" customHeight="1" x14ac:dyDescent="0.25">
      <c r="A135" s="154"/>
      <c r="B135" s="155"/>
      <c r="C135" s="158">
        <v>5.4</v>
      </c>
      <c r="D135" s="156" t="s">
        <v>103</v>
      </c>
      <c r="E135" s="156"/>
      <c r="F135" s="156"/>
      <c r="G135" s="36"/>
      <c r="H135" s="36"/>
      <c r="I135" s="36"/>
      <c r="J135" s="36"/>
      <c r="K135" s="20"/>
    </row>
    <row r="136" spans="1:11" s="19" customFormat="1" ht="33" customHeight="1" x14ac:dyDescent="0.25">
      <c r="A136" s="154"/>
      <c r="B136" s="155"/>
      <c r="C136" s="158"/>
      <c r="D136" s="35" t="s">
        <v>45</v>
      </c>
      <c r="E136" s="165" t="s">
        <v>102</v>
      </c>
      <c r="F136" s="165"/>
      <c r="G136" s="29" t="s">
        <v>15</v>
      </c>
      <c r="H136" s="29"/>
      <c r="I136" s="29"/>
      <c r="J136" s="33" t="str">
        <f>VLOOKUP(G136,M8:N10,2,FALSE)</f>
        <v>*</v>
      </c>
      <c r="K136" s="20"/>
    </row>
    <row r="137" spans="1:11" s="19" customFormat="1" ht="33" customHeight="1" x14ac:dyDescent="0.25">
      <c r="A137" s="154"/>
      <c r="B137" s="155"/>
      <c r="C137" s="158"/>
      <c r="D137" s="35" t="s">
        <v>43</v>
      </c>
      <c r="E137" s="165" t="s">
        <v>101</v>
      </c>
      <c r="F137" s="165"/>
      <c r="G137" s="29" t="s">
        <v>15</v>
      </c>
      <c r="H137" s="29"/>
      <c r="I137" s="29"/>
      <c r="J137" s="33" t="str">
        <f>VLOOKUP(G137,M8:N10,2,FALSE)</f>
        <v>*</v>
      </c>
      <c r="K137" s="20"/>
    </row>
    <row r="138" spans="1:11" s="19" customFormat="1" ht="33" customHeight="1" x14ac:dyDescent="0.25">
      <c r="A138" s="154"/>
      <c r="B138" s="155"/>
      <c r="C138" s="158"/>
      <c r="D138" s="35" t="s">
        <v>60</v>
      </c>
      <c r="E138" s="165" t="s">
        <v>100</v>
      </c>
      <c r="F138" s="165"/>
      <c r="G138" s="29" t="s">
        <v>15</v>
      </c>
      <c r="H138" s="29"/>
      <c r="I138" s="29"/>
      <c r="J138" s="33" t="str">
        <f>VLOOKUP(G138,M8:N10,2,FALSE)</f>
        <v>*</v>
      </c>
      <c r="K138" s="20"/>
    </row>
    <row r="139" spans="1:11" s="19" customFormat="1" ht="33" customHeight="1" x14ac:dyDescent="0.25">
      <c r="A139" s="154"/>
      <c r="B139" s="155"/>
      <c r="C139" s="158"/>
      <c r="D139" s="35" t="s">
        <v>99</v>
      </c>
      <c r="E139" s="165" t="s">
        <v>98</v>
      </c>
      <c r="F139" s="165"/>
      <c r="G139" s="29" t="s">
        <v>15</v>
      </c>
      <c r="H139" s="29"/>
      <c r="I139" s="29"/>
      <c r="J139" s="33" t="str">
        <f>VLOOKUP(G139,M8:N10,2,FALSE)</f>
        <v>*</v>
      </c>
      <c r="K139" s="20"/>
    </row>
    <row r="140" spans="1:11" s="19" customFormat="1" ht="33" customHeight="1" x14ac:dyDescent="0.25">
      <c r="A140" s="154"/>
      <c r="B140" s="155"/>
      <c r="C140" s="158"/>
      <c r="D140" s="35" t="s">
        <v>97</v>
      </c>
      <c r="E140" s="165" t="s">
        <v>96</v>
      </c>
      <c r="F140" s="165"/>
      <c r="G140" s="29" t="s">
        <v>15</v>
      </c>
      <c r="H140" s="29"/>
      <c r="I140" s="29"/>
      <c r="J140" s="33" t="str">
        <f>VLOOKUP(G140,M8:N10,2,FALSE)</f>
        <v>*</v>
      </c>
      <c r="K140" s="20"/>
    </row>
    <row r="141" spans="1:11" s="19" customFormat="1" ht="33" customHeight="1" x14ac:dyDescent="0.25">
      <c r="A141" s="154"/>
      <c r="B141" s="155" t="s">
        <v>95</v>
      </c>
      <c r="C141" s="158">
        <v>5.5</v>
      </c>
      <c r="D141" s="156" t="s">
        <v>94</v>
      </c>
      <c r="E141" s="156"/>
      <c r="F141" s="156"/>
      <c r="G141" s="36"/>
      <c r="H141" s="36"/>
      <c r="I141" s="36"/>
      <c r="J141" s="36"/>
      <c r="K141" s="20"/>
    </row>
    <row r="142" spans="1:11" s="19" customFormat="1" ht="33" customHeight="1" x14ac:dyDescent="0.25">
      <c r="A142" s="154"/>
      <c r="B142" s="155"/>
      <c r="C142" s="158"/>
      <c r="D142" s="35" t="s">
        <v>45</v>
      </c>
      <c r="E142" s="165" t="s">
        <v>93</v>
      </c>
      <c r="F142" s="165"/>
      <c r="G142" s="29" t="s">
        <v>15</v>
      </c>
      <c r="H142" s="29"/>
      <c r="I142" s="29"/>
      <c r="J142" s="33" t="str">
        <f>VLOOKUP(G142,M8:N10,2,FALSE)</f>
        <v>*</v>
      </c>
    </row>
    <row r="143" spans="1:11" s="19" customFormat="1" ht="43.5" customHeight="1" x14ac:dyDescent="0.25">
      <c r="A143" s="154"/>
      <c r="B143" s="155"/>
      <c r="C143" s="158"/>
      <c r="D143" s="35" t="s">
        <v>43</v>
      </c>
      <c r="E143" s="165" t="s">
        <v>92</v>
      </c>
      <c r="F143" s="165"/>
      <c r="G143" s="29" t="s">
        <v>15</v>
      </c>
      <c r="H143" s="29"/>
      <c r="I143" s="29"/>
      <c r="J143" s="33" t="str">
        <f>VLOOKUP(G143,M8:N10,2,FALSE)</f>
        <v>*</v>
      </c>
    </row>
    <row r="144" spans="1:11" s="19" customFormat="1" ht="32.25" customHeight="1" x14ac:dyDescent="0.25">
      <c r="A144" s="46" t="s">
        <v>58</v>
      </c>
      <c r="B144" s="41" t="s">
        <v>91</v>
      </c>
      <c r="C144" s="34">
        <v>5.6</v>
      </c>
      <c r="D144" s="156" t="s">
        <v>90</v>
      </c>
      <c r="E144" s="156"/>
      <c r="F144" s="156"/>
      <c r="G144" s="29" t="s">
        <v>15</v>
      </c>
      <c r="H144" s="29"/>
      <c r="I144" s="29"/>
      <c r="J144" s="33" t="str">
        <f>VLOOKUP(G144,M8:N10,2,FALSE)</f>
        <v>*</v>
      </c>
      <c r="K144" s="20"/>
    </row>
    <row r="145" spans="1:11" s="19" customFormat="1" ht="40.5" customHeight="1" x14ac:dyDescent="0.25">
      <c r="A145" s="154" t="s">
        <v>21</v>
      </c>
      <c r="B145" s="155" t="s">
        <v>21</v>
      </c>
      <c r="C145" s="34">
        <v>5.7</v>
      </c>
      <c r="D145" s="161" t="s">
        <v>89</v>
      </c>
      <c r="E145" s="161"/>
      <c r="F145" s="161"/>
      <c r="G145" s="29" t="s">
        <v>15</v>
      </c>
      <c r="H145" s="29"/>
      <c r="I145" s="29"/>
      <c r="J145" s="33" t="str">
        <f>VLOOKUP(G145,M8:N10,2,FALSE)</f>
        <v>*</v>
      </c>
      <c r="K145" s="20"/>
    </row>
    <row r="146" spans="1:11" s="19" customFormat="1" ht="40.5" customHeight="1" x14ac:dyDescent="0.25">
      <c r="A146" s="154"/>
      <c r="B146" s="155"/>
      <c r="C146" s="34">
        <v>5.8</v>
      </c>
      <c r="D146" s="161" t="s">
        <v>88</v>
      </c>
      <c r="E146" s="161"/>
      <c r="F146" s="161"/>
      <c r="G146" s="29" t="s">
        <v>15</v>
      </c>
      <c r="H146" s="29"/>
      <c r="I146" s="29"/>
      <c r="J146" s="33" t="str">
        <f>VLOOKUP(G146,M8:N10,2,FALSE)</f>
        <v>*</v>
      </c>
      <c r="K146" s="20"/>
    </row>
    <row r="147" spans="1:11" s="19" customFormat="1" ht="40.5" customHeight="1" x14ac:dyDescent="0.25">
      <c r="A147" s="154"/>
      <c r="B147" s="155"/>
      <c r="C147" s="34">
        <v>5.9</v>
      </c>
      <c r="D147" s="161" t="s">
        <v>87</v>
      </c>
      <c r="E147" s="161"/>
      <c r="F147" s="161"/>
      <c r="G147" s="29" t="s">
        <v>15</v>
      </c>
      <c r="H147" s="29"/>
      <c r="I147" s="29"/>
      <c r="J147" s="33" t="str">
        <f>VLOOKUP(G147,M8:N10,2,FALSE)</f>
        <v>*</v>
      </c>
      <c r="K147" s="20"/>
    </row>
    <row r="148" spans="1:11" s="19" customFormat="1" x14ac:dyDescent="0.25">
      <c r="A148" s="142" t="s">
        <v>14</v>
      </c>
      <c r="B148" s="142"/>
      <c r="C148" s="142"/>
      <c r="D148" s="142"/>
      <c r="E148" s="142"/>
      <c r="F148" s="142"/>
      <c r="G148" s="32" t="s">
        <v>11</v>
      </c>
      <c r="H148" s="18"/>
      <c r="I148" s="29"/>
      <c r="J148" s="29">
        <f>COUNT(J128:J147)</f>
        <v>0</v>
      </c>
      <c r="K148" s="20"/>
    </row>
    <row r="149" spans="1:11" s="19" customFormat="1" ht="31.5" x14ac:dyDescent="0.25">
      <c r="A149" s="142"/>
      <c r="B149" s="142"/>
      <c r="C149" s="142"/>
      <c r="D149" s="142"/>
      <c r="E149" s="142"/>
      <c r="F149" s="142"/>
      <c r="G149" s="32" t="s">
        <v>10</v>
      </c>
      <c r="H149" s="18"/>
      <c r="I149" s="29"/>
      <c r="J149" s="29">
        <f>SUM(J128:J147)</f>
        <v>0</v>
      </c>
      <c r="K149" s="20"/>
    </row>
    <row r="150" spans="1:11" s="19" customFormat="1" ht="31.5" x14ac:dyDescent="0.25">
      <c r="A150" s="142"/>
      <c r="B150" s="142"/>
      <c r="C150" s="142"/>
      <c r="D150" s="142"/>
      <c r="E150" s="142"/>
      <c r="F150" s="142"/>
      <c r="G150" s="31" t="s">
        <v>9</v>
      </c>
      <c r="H150" s="17"/>
      <c r="I150" s="29"/>
      <c r="J150" s="29">
        <f>J148-J149</f>
        <v>0</v>
      </c>
      <c r="K150" s="20"/>
    </row>
    <row r="151" spans="1:11" s="19" customFormat="1" x14ac:dyDescent="0.25">
      <c r="A151" s="142"/>
      <c r="B151" s="142"/>
      <c r="C151" s="142"/>
      <c r="D151" s="142"/>
      <c r="E151" s="142"/>
      <c r="F151" s="142"/>
      <c r="G151" s="30" t="s">
        <v>8</v>
      </c>
      <c r="H151" s="14"/>
      <c r="I151" s="29"/>
      <c r="J151" s="28" t="e">
        <f>J149/J148</f>
        <v>#DIV/0!</v>
      </c>
      <c r="K151" s="20"/>
    </row>
    <row r="152" spans="1:11" s="19" customFormat="1" ht="31.5" x14ac:dyDescent="0.25">
      <c r="A152" s="142"/>
      <c r="B152" s="142"/>
      <c r="C152" s="142"/>
      <c r="D152" s="142"/>
      <c r="E152" s="142"/>
      <c r="F152" s="142"/>
      <c r="G152" s="30" t="s">
        <v>7</v>
      </c>
      <c r="H152" s="14"/>
      <c r="I152" s="29"/>
      <c r="J152" s="28" t="e">
        <f>J150/J148</f>
        <v>#DIV/0!</v>
      </c>
      <c r="K152" s="20"/>
    </row>
    <row r="153" spans="1:11" s="19" customFormat="1" x14ac:dyDescent="0.25">
      <c r="A153" s="160" t="s">
        <v>86</v>
      </c>
      <c r="B153" s="160"/>
      <c r="C153" s="160"/>
      <c r="D153" s="160"/>
      <c r="E153" s="160"/>
      <c r="F153" s="160"/>
      <c r="G153" s="160"/>
      <c r="H153" s="160"/>
      <c r="I153" s="160"/>
      <c r="J153" s="160"/>
      <c r="K153" s="20"/>
    </row>
    <row r="154" spans="1:11" s="19" customFormat="1" ht="45.75" customHeight="1" x14ac:dyDescent="0.25">
      <c r="A154" s="154" t="s">
        <v>68</v>
      </c>
      <c r="B154" s="155" t="s">
        <v>85</v>
      </c>
      <c r="C154" s="34">
        <v>6.1</v>
      </c>
      <c r="D154" s="156" t="s">
        <v>84</v>
      </c>
      <c r="E154" s="156"/>
      <c r="F154" s="156"/>
      <c r="G154" s="29" t="s">
        <v>65</v>
      </c>
      <c r="H154" s="36">
        <f>VLOOKUP(G154,M13:N15,2,FALSE)</f>
        <v>1</v>
      </c>
      <c r="I154" s="36"/>
      <c r="J154" s="36"/>
      <c r="K154" s="20"/>
    </row>
    <row r="155" spans="1:11" s="19" customFormat="1" ht="37.5" customHeight="1" x14ac:dyDescent="0.25">
      <c r="A155" s="154"/>
      <c r="B155" s="155"/>
      <c r="C155" s="34">
        <v>6.2</v>
      </c>
      <c r="D155" s="156" t="s">
        <v>83</v>
      </c>
      <c r="E155" s="156"/>
      <c r="F155" s="156"/>
      <c r="G155" s="29" t="s">
        <v>15</v>
      </c>
      <c r="H155" s="29"/>
      <c r="I155" s="29"/>
      <c r="J155" s="33" t="str">
        <f>VLOOKUP(G155,M8:N10,2,FALSE)</f>
        <v>*</v>
      </c>
      <c r="K155" s="20"/>
    </row>
    <row r="156" spans="1:11" s="19" customFormat="1" ht="45.75" customHeight="1" x14ac:dyDescent="0.25">
      <c r="A156" s="154"/>
      <c r="B156" s="155"/>
      <c r="C156" s="34">
        <v>6.3</v>
      </c>
      <c r="D156" s="157" t="s">
        <v>82</v>
      </c>
      <c r="E156" s="157"/>
      <c r="F156" s="157"/>
      <c r="G156" s="29" t="s">
        <v>15</v>
      </c>
      <c r="H156" s="29"/>
      <c r="I156" s="29"/>
      <c r="J156" s="33" t="str">
        <f>VLOOKUP(G156,M8:N10,2,FALSE)</f>
        <v>*</v>
      </c>
    </row>
    <row r="157" spans="1:11" s="19" customFormat="1" ht="33.75" customHeight="1" x14ac:dyDescent="0.25">
      <c r="A157" s="154" t="s">
        <v>81</v>
      </c>
      <c r="B157" s="155" t="s">
        <v>80</v>
      </c>
      <c r="C157" s="34">
        <v>6.3</v>
      </c>
      <c r="D157" s="156" t="s">
        <v>79</v>
      </c>
      <c r="E157" s="156"/>
      <c r="F157" s="156"/>
      <c r="G157" s="29" t="s">
        <v>15</v>
      </c>
      <c r="H157" s="29"/>
      <c r="I157" s="29"/>
      <c r="J157" s="33" t="str">
        <f>VLOOKUP(G157,M8:N10,2,FALSE)</f>
        <v>*</v>
      </c>
      <c r="K157" s="20"/>
    </row>
    <row r="158" spans="1:11" s="19" customFormat="1" ht="87" customHeight="1" x14ac:dyDescent="0.25">
      <c r="A158" s="154"/>
      <c r="B158" s="155"/>
      <c r="C158" s="34">
        <v>6.4</v>
      </c>
      <c r="D158" s="156" t="s">
        <v>78</v>
      </c>
      <c r="E158" s="156"/>
      <c r="F158" s="156"/>
      <c r="G158" s="29" t="s">
        <v>15</v>
      </c>
      <c r="H158" s="29"/>
      <c r="I158" s="29"/>
      <c r="J158" s="33" t="str">
        <f>VLOOKUP(G158,M8:N10,2,FALSE)</f>
        <v>*</v>
      </c>
      <c r="K158" s="20"/>
    </row>
    <row r="159" spans="1:11" s="19" customFormat="1" ht="35.25" customHeight="1" x14ac:dyDescent="0.25">
      <c r="A159" s="154" t="s">
        <v>77</v>
      </c>
      <c r="B159" s="155" t="s">
        <v>76</v>
      </c>
      <c r="C159" s="158">
        <v>6.5</v>
      </c>
      <c r="D159" s="156" t="s">
        <v>75</v>
      </c>
      <c r="E159" s="156"/>
      <c r="F159" s="156"/>
      <c r="G159" s="36"/>
      <c r="H159" s="36"/>
      <c r="I159" s="36"/>
      <c r="J159" s="36"/>
      <c r="K159" s="20"/>
    </row>
    <row r="160" spans="1:11" s="19" customFormat="1" ht="28.5" customHeight="1" x14ac:dyDescent="0.25">
      <c r="A160" s="154"/>
      <c r="B160" s="155"/>
      <c r="C160" s="158"/>
      <c r="D160" s="45" t="s">
        <v>45</v>
      </c>
      <c r="E160" s="156" t="s">
        <v>74</v>
      </c>
      <c r="F160" s="156"/>
      <c r="G160" s="29" t="s">
        <v>15</v>
      </c>
      <c r="H160" s="29"/>
      <c r="I160" s="29"/>
      <c r="J160" s="33" t="str">
        <f>VLOOKUP(G160,M8:N10,2,FALSE)</f>
        <v>*</v>
      </c>
    </row>
    <row r="161" spans="1:11" s="19" customFormat="1" ht="28.5" customHeight="1" x14ac:dyDescent="0.25">
      <c r="A161" s="154"/>
      <c r="B161" s="155"/>
      <c r="C161" s="158"/>
      <c r="D161" s="45" t="s">
        <v>43</v>
      </c>
      <c r="E161" s="156" t="s">
        <v>73</v>
      </c>
      <c r="F161" s="156"/>
      <c r="G161" s="29" t="s">
        <v>15</v>
      </c>
      <c r="H161" s="29"/>
      <c r="I161" s="29"/>
      <c r="J161" s="33" t="str">
        <f>VLOOKUP(G161,M8:N10,2,FALSE)</f>
        <v>*</v>
      </c>
    </row>
    <row r="162" spans="1:11" s="19" customFormat="1" ht="28.5" customHeight="1" x14ac:dyDescent="0.25">
      <c r="A162" s="154"/>
      <c r="B162" s="155"/>
      <c r="C162" s="158">
        <v>6.6</v>
      </c>
      <c r="D162" s="161" t="s">
        <v>72</v>
      </c>
      <c r="E162" s="161"/>
      <c r="F162" s="161"/>
      <c r="G162" s="44"/>
      <c r="H162" s="36"/>
      <c r="I162" s="36"/>
      <c r="J162" s="36"/>
      <c r="K162" s="20"/>
    </row>
    <row r="163" spans="1:11" s="19" customFormat="1" ht="31.5" x14ac:dyDescent="0.25">
      <c r="A163" s="154"/>
      <c r="B163" s="155"/>
      <c r="C163" s="158"/>
      <c r="D163" s="38" t="s">
        <v>45</v>
      </c>
      <c r="E163" s="162" t="s">
        <v>71</v>
      </c>
      <c r="F163" s="162"/>
      <c r="G163" s="29" t="s">
        <v>15</v>
      </c>
      <c r="H163" s="29"/>
      <c r="I163" s="29"/>
      <c r="J163" s="33" t="str">
        <f>VLOOKUP(G163,M8:N10,2,FALSE)</f>
        <v>*</v>
      </c>
    </row>
    <row r="164" spans="1:11" s="19" customFormat="1" ht="31.5" x14ac:dyDescent="0.25">
      <c r="A164" s="154"/>
      <c r="B164" s="155"/>
      <c r="C164" s="158"/>
      <c r="D164" s="38" t="s">
        <v>43</v>
      </c>
      <c r="E164" s="163" t="s">
        <v>70</v>
      </c>
      <c r="F164" s="163"/>
      <c r="G164" s="29" t="s">
        <v>15</v>
      </c>
      <c r="H164" s="29"/>
      <c r="I164" s="29"/>
      <c r="J164" s="33" t="str">
        <f>VLOOKUP(G164,M8:N10,2,FALSE)</f>
        <v>*</v>
      </c>
    </row>
    <row r="165" spans="1:11" s="19" customFormat="1" x14ac:dyDescent="0.25">
      <c r="A165" s="142" t="s">
        <v>14</v>
      </c>
      <c r="B165" s="142"/>
      <c r="C165" s="142"/>
      <c r="D165" s="142"/>
      <c r="E165" s="142"/>
      <c r="F165" s="142"/>
      <c r="G165" s="32" t="s">
        <v>11</v>
      </c>
      <c r="H165" s="29"/>
      <c r="I165" s="29"/>
      <c r="J165" s="29">
        <f>COUNT(J154:J164)</f>
        <v>0</v>
      </c>
      <c r="K165" s="20"/>
    </row>
    <row r="166" spans="1:11" s="19" customFormat="1" ht="31.5" x14ac:dyDescent="0.25">
      <c r="A166" s="142"/>
      <c r="B166" s="142"/>
      <c r="C166" s="142"/>
      <c r="D166" s="142"/>
      <c r="E166" s="142"/>
      <c r="F166" s="142"/>
      <c r="G166" s="32" t="s">
        <v>10</v>
      </c>
      <c r="H166" s="29"/>
      <c r="I166" s="29"/>
      <c r="J166" s="29">
        <f>SUM(J154:J164)</f>
        <v>0</v>
      </c>
      <c r="K166" s="20"/>
    </row>
    <row r="167" spans="1:11" s="19" customFormat="1" ht="31.5" x14ac:dyDescent="0.25">
      <c r="A167" s="142"/>
      <c r="B167" s="142"/>
      <c r="C167" s="142"/>
      <c r="D167" s="142"/>
      <c r="E167" s="142"/>
      <c r="F167" s="142"/>
      <c r="G167" s="31" t="s">
        <v>9</v>
      </c>
      <c r="H167" s="29"/>
      <c r="I167" s="29"/>
      <c r="J167" s="29">
        <f>J165-J166</f>
        <v>0</v>
      </c>
      <c r="K167" s="20"/>
    </row>
    <row r="168" spans="1:11" s="19" customFormat="1" x14ac:dyDescent="0.25">
      <c r="A168" s="142"/>
      <c r="B168" s="142"/>
      <c r="C168" s="142"/>
      <c r="D168" s="142"/>
      <c r="E168" s="142"/>
      <c r="F168" s="142"/>
      <c r="G168" s="30" t="s">
        <v>8</v>
      </c>
      <c r="H168" s="29"/>
      <c r="I168" s="29"/>
      <c r="J168" s="28" t="e">
        <f>J166/J165</f>
        <v>#DIV/0!</v>
      </c>
      <c r="K168" s="20"/>
    </row>
    <row r="169" spans="1:11" s="19" customFormat="1" ht="31.5" x14ac:dyDescent="0.25">
      <c r="A169" s="142"/>
      <c r="B169" s="142"/>
      <c r="C169" s="142"/>
      <c r="D169" s="142"/>
      <c r="E169" s="142"/>
      <c r="F169" s="142"/>
      <c r="G169" s="30" t="s">
        <v>7</v>
      </c>
      <c r="H169" s="29"/>
      <c r="I169" s="29"/>
      <c r="J169" s="28" t="e">
        <f>J167/J165</f>
        <v>#DIV/0!</v>
      </c>
      <c r="K169" s="20"/>
    </row>
    <row r="170" spans="1:11" s="19" customFormat="1" x14ac:dyDescent="0.25">
      <c r="A170" s="160" t="s">
        <v>69</v>
      </c>
      <c r="B170" s="160"/>
      <c r="C170" s="160"/>
      <c r="D170" s="160"/>
      <c r="E170" s="160"/>
      <c r="F170" s="160"/>
      <c r="G170" s="160"/>
      <c r="H170" s="160"/>
      <c r="I170" s="160"/>
      <c r="J170" s="160"/>
      <c r="K170" s="20"/>
    </row>
    <row r="171" spans="1:11" s="19" customFormat="1" ht="38.25" customHeight="1" x14ac:dyDescent="0.25">
      <c r="A171" s="154" t="s">
        <v>68</v>
      </c>
      <c r="B171" s="155" t="s">
        <v>67</v>
      </c>
      <c r="C171" s="34">
        <v>7.1</v>
      </c>
      <c r="D171" s="156" t="s">
        <v>66</v>
      </c>
      <c r="E171" s="156"/>
      <c r="F171" s="156"/>
      <c r="G171" s="29" t="s">
        <v>65</v>
      </c>
      <c r="H171" s="36"/>
      <c r="I171" s="36"/>
      <c r="J171" s="36"/>
      <c r="K171" s="20"/>
    </row>
    <row r="172" spans="1:11" s="19" customFormat="1" ht="44.25" customHeight="1" x14ac:dyDescent="0.25">
      <c r="A172" s="154"/>
      <c r="B172" s="155"/>
      <c r="C172" s="34">
        <v>7.2</v>
      </c>
      <c r="D172" s="156" t="s">
        <v>64</v>
      </c>
      <c r="E172" s="156"/>
      <c r="F172" s="156"/>
      <c r="G172" s="29" t="s">
        <v>15</v>
      </c>
      <c r="H172" s="29"/>
      <c r="I172" s="29"/>
      <c r="J172" s="33" t="str">
        <f>VLOOKUP(G172,M8:N10,2,FALSE)</f>
        <v>*</v>
      </c>
      <c r="K172" s="20"/>
    </row>
    <row r="173" spans="1:11" s="19" customFormat="1" ht="27" customHeight="1" x14ac:dyDescent="0.25">
      <c r="A173" s="154"/>
      <c r="B173" s="155"/>
      <c r="C173" s="159">
        <v>7.3</v>
      </c>
      <c r="D173" s="157" t="s">
        <v>63</v>
      </c>
      <c r="E173" s="157"/>
      <c r="F173" s="157"/>
      <c r="G173" s="43"/>
      <c r="H173" s="43"/>
      <c r="I173" s="43"/>
      <c r="J173" s="43"/>
      <c r="K173" s="20"/>
    </row>
    <row r="174" spans="1:11" s="19" customFormat="1" ht="31.5" customHeight="1" x14ac:dyDescent="0.25">
      <c r="A174" s="154"/>
      <c r="B174" s="155"/>
      <c r="C174" s="159"/>
      <c r="D174" s="42" t="s">
        <v>45</v>
      </c>
      <c r="E174" s="156" t="s">
        <v>62</v>
      </c>
      <c r="F174" s="156"/>
      <c r="G174" s="29" t="s">
        <v>15</v>
      </c>
      <c r="H174" s="29"/>
      <c r="I174" s="29"/>
      <c r="J174" s="33" t="str">
        <f>VLOOKUP(G174,M8:N10,2,FALSE)</f>
        <v>*</v>
      </c>
      <c r="K174" s="20"/>
    </row>
    <row r="175" spans="1:11" s="19" customFormat="1" ht="85.5" customHeight="1" x14ac:dyDescent="0.25">
      <c r="A175" s="154"/>
      <c r="B175" s="155"/>
      <c r="C175" s="159"/>
      <c r="D175" s="38" t="s">
        <v>43</v>
      </c>
      <c r="E175" s="156" t="s">
        <v>61</v>
      </c>
      <c r="F175" s="156"/>
      <c r="G175" s="29" t="s">
        <v>15</v>
      </c>
      <c r="H175" s="29"/>
      <c r="I175" s="29"/>
      <c r="J175" s="33" t="str">
        <f>VLOOKUP(G175,M8:N10,2,FALSE)</f>
        <v>*</v>
      </c>
      <c r="K175" s="20"/>
    </row>
    <row r="176" spans="1:11" s="19" customFormat="1" ht="29.25" customHeight="1" x14ac:dyDescent="0.25">
      <c r="A176" s="154"/>
      <c r="B176" s="155"/>
      <c r="C176" s="159"/>
      <c r="D176" s="42" t="s">
        <v>60</v>
      </c>
      <c r="E176" s="157" t="s">
        <v>59</v>
      </c>
      <c r="F176" s="157"/>
      <c r="G176" s="29" t="s">
        <v>15</v>
      </c>
      <c r="H176" s="29"/>
      <c r="I176" s="29"/>
      <c r="J176" s="33" t="str">
        <f>VLOOKUP(G176,M8:N10,2,FALSE)</f>
        <v>*</v>
      </c>
    </row>
    <row r="177" spans="1:11" s="19" customFormat="1" ht="33.75" customHeight="1" x14ac:dyDescent="0.25">
      <c r="A177" s="154" t="s">
        <v>58</v>
      </c>
      <c r="B177" s="155" t="s">
        <v>57</v>
      </c>
      <c r="C177" s="158">
        <v>7.4</v>
      </c>
      <c r="D177" s="42" t="s">
        <v>45</v>
      </c>
      <c r="E177" s="156" t="s">
        <v>56</v>
      </c>
      <c r="F177" s="156"/>
      <c r="G177" s="29" t="s">
        <v>15</v>
      </c>
      <c r="H177" s="29"/>
      <c r="I177" s="29"/>
      <c r="J177" s="33" t="str">
        <f>VLOOKUP(G177,M8:N10,2,FALSE)</f>
        <v>*</v>
      </c>
      <c r="K177" s="20"/>
    </row>
    <row r="178" spans="1:11" s="19" customFormat="1" ht="29.25" customHeight="1" x14ac:dyDescent="0.25">
      <c r="A178" s="154"/>
      <c r="B178" s="155"/>
      <c r="C178" s="158"/>
      <c r="D178" s="35" t="s">
        <v>43</v>
      </c>
      <c r="E178" s="156" t="s">
        <v>55</v>
      </c>
      <c r="F178" s="156"/>
      <c r="G178" s="29" t="s">
        <v>15</v>
      </c>
      <c r="H178" s="29"/>
      <c r="I178" s="29"/>
      <c r="J178" s="33" t="str">
        <f>VLOOKUP(G178,M8:N10,2,FALSE)</f>
        <v>*</v>
      </c>
      <c r="K178" s="20"/>
    </row>
    <row r="179" spans="1:11" s="19" customFormat="1" ht="53.25" customHeight="1" x14ac:dyDescent="0.25">
      <c r="A179" s="154"/>
      <c r="B179" s="155"/>
      <c r="C179" s="158">
        <v>7.5</v>
      </c>
      <c r="D179" s="42" t="s">
        <v>45</v>
      </c>
      <c r="E179" s="156" t="s">
        <v>54</v>
      </c>
      <c r="F179" s="156"/>
      <c r="G179" s="29" t="s">
        <v>15</v>
      </c>
      <c r="H179" s="29"/>
      <c r="I179" s="29"/>
      <c r="J179" s="33" t="str">
        <f>VLOOKUP(G179,M8:N10,2,FALSE)</f>
        <v>*</v>
      </c>
      <c r="K179" s="20"/>
    </row>
    <row r="180" spans="1:11" s="19" customFormat="1" ht="33" customHeight="1" x14ac:dyDescent="0.25">
      <c r="A180" s="154"/>
      <c r="B180" s="155"/>
      <c r="C180" s="158"/>
      <c r="D180" s="35" t="s">
        <v>43</v>
      </c>
      <c r="E180" s="156" t="s">
        <v>53</v>
      </c>
      <c r="F180" s="156"/>
      <c r="G180" s="29" t="s">
        <v>15</v>
      </c>
      <c r="H180" s="29"/>
      <c r="I180" s="29"/>
      <c r="J180" s="33" t="str">
        <f>VLOOKUP(G180,M8:N10,2,FALSE)</f>
        <v>*</v>
      </c>
      <c r="K180" s="20"/>
    </row>
    <row r="181" spans="1:11" s="19" customFormat="1" ht="39.75" customHeight="1" x14ac:dyDescent="0.25">
      <c r="A181" s="154"/>
      <c r="B181" s="155"/>
      <c r="C181" s="158">
        <v>7.6</v>
      </c>
      <c r="D181" s="156" t="s">
        <v>52</v>
      </c>
      <c r="E181" s="156"/>
      <c r="F181" s="156"/>
      <c r="G181" s="36"/>
      <c r="H181" s="36"/>
      <c r="I181" s="36"/>
      <c r="J181" s="36"/>
      <c r="K181" s="20"/>
    </row>
    <row r="182" spans="1:11" s="19" customFormat="1" ht="31.5" x14ac:dyDescent="0.25">
      <c r="A182" s="154"/>
      <c r="B182" s="155"/>
      <c r="C182" s="158"/>
      <c r="D182" s="38" t="s">
        <v>45</v>
      </c>
      <c r="E182" s="156" t="s">
        <v>51</v>
      </c>
      <c r="F182" s="156"/>
      <c r="G182" s="29" t="s">
        <v>15</v>
      </c>
      <c r="H182" s="29"/>
      <c r="I182" s="29"/>
      <c r="J182" s="33" t="str">
        <f>VLOOKUP(G182,M8:N10,2,FALSE)</f>
        <v>*</v>
      </c>
    </row>
    <row r="183" spans="1:11" s="19" customFormat="1" ht="42.75" customHeight="1" x14ac:dyDescent="0.25">
      <c r="A183" s="154"/>
      <c r="B183" s="155"/>
      <c r="C183" s="158"/>
      <c r="D183" s="38" t="s">
        <v>43</v>
      </c>
      <c r="E183" s="156" t="s">
        <v>50</v>
      </c>
      <c r="F183" s="156"/>
      <c r="G183" s="29" t="s">
        <v>15</v>
      </c>
      <c r="H183" s="29"/>
      <c r="I183" s="29"/>
      <c r="J183" s="33" t="str">
        <f>VLOOKUP(G183,M8:N10,2,FALSE)</f>
        <v>*</v>
      </c>
    </row>
    <row r="184" spans="1:11" s="19" customFormat="1" x14ac:dyDescent="0.25">
      <c r="A184" s="154"/>
      <c r="B184" s="41"/>
      <c r="C184" s="159">
        <v>7.7</v>
      </c>
      <c r="D184" s="157" t="s">
        <v>49</v>
      </c>
      <c r="E184" s="157"/>
      <c r="F184" s="157"/>
      <c r="G184" s="40"/>
      <c r="H184" s="36"/>
      <c r="I184" s="36"/>
      <c r="J184" s="39"/>
    </row>
    <row r="185" spans="1:11" s="19" customFormat="1" ht="49.5" customHeight="1" x14ac:dyDescent="0.25">
      <c r="A185" s="154"/>
      <c r="B185" s="155"/>
      <c r="C185" s="159"/>
      <c r="D185" s="38" t="s">
        <v>45</v>
      </c>
      <c r="E185" s="156" t="s">
        <v>48</v>
      </c>
      <c r="F185" s="156"/>
      <c r="G185" s="29" t="s">
        <v>15</v>
      </c>
      <c r="H185" s="29"/>
      <c r="I185" s="29"/>
      <c r="J185" s="33" t="str">
        <f>VLOOKUP(G185,M8:N10,2,FALSE)</f>
        <v>*</v>
      </c>
    </row>
    <row r="186" spans="1:11" s="19" customFormat="1" ht="46.5" customHeight="1" x14ac:dyDescent="0.25">
      <c r="A186" s="154"/>
      <c r="B186" s="155"/>
      <c r="C186" s="159"/>
      <c r="D186" s="38" t="s">
        <v>43</v>
      </c>
      <c r="E186" s="156" t="s">
        <v>47</v>
      </c>
      <c r="F186" s="156"/>
      <c r="G186" s="29" t="s">
        <v>15</v>
      </c>
      <c r="H186" s="29"/>
      <c r="I186" s="29"/>
      <c r="J186" s="33" t="str">
        <f>VLOOKUP(G186,M8:N10,2,FALSE)</f>
        <v>*</v>
      </c>
    </row>
    <row r="187" spans="1:11" s="19" customFormat="1" ht="33.75" customHeight="1" x14ac:dyDescent="0.25">
      <c r="A187" s="154"/>
      <c r="B187" s="155"/>
      <c r="C187" s="158">
        <v>7.8</v>
      </c>
      <c r="D187" s="156" t="s">
        <v>46</v>
      </c>
      <c r="E187" s="156"/>
      <c r="F187" s="156"/>
      <c r="G187" s="36"/>
      <c r="H187" s="36"/>
      <c r="I187" s="36"/>
      <c r="J187" s="36"/>
      <c r="K187" s="20"/>
    </row>
    <row r="188" spans="1:11" s="19" customFormat="1" ht="152.25" customHeight="1" x14ac:dyDescent="0.25">
      <c r="A188" s="154"/>
      <c r="B188" s="155"/>
      <c r="C188" s="158"/>
      <c r="D188" s="38" t="s">
        <v>45</v>
      </c>
      <c r="E188" s="156" t="s">
        <v>44</v>
      </c>
      <c r="F188" s="156"/>
      <c r="G188" s="29" t="s">
        <v>15</v>
      </c>
      <c r="H188" s="29"/>
      <c r="I188" s="29"/>
      <c r="J188" s="33" t="str">
        <f>VLOOKUP(G188,M8:N10,2,FALSE)</f>
        <v>*</v>
      </c>
    </row>
    <row r="189" spans="1:11" s="19" customFormat="1" ht="42" customHeight="1" x14ac:dyDescent="0.25">
      <c r="A189" s="154"/>
      <c r="B189" s="155"/>
      <c r="C189" s="158"/>
      <c r="D189" s="38" t="s">
        <v>43</v>
      </c>
      <c r="E189" s="157" t="s">
        <v>42</v>
      </c>
      <c r="F189" s="157"/>
      <c r="G189" s="29" t="s">
        <v>15</v>
      </c>
      <c r="H189" s="29"/>
      <c r="I189" s="29"/>
      <c r="J189" s="33" t="str">
        <f>VLOOKUP(G189,M8:N10,2,FALSE)</f>
        <v>*</v>
      </c>
    </row>
    <row r="190" spans="1:11" s="19" customFormat="1" ht="33.75" customHeight="1" x14ac:dyDescent="0.25">
      <c r="A190" s="154"/>
      <c r="B190" s="155"/>
      <c r="C190" s="158">
        <v>7.9</v>
      </c>
      <c r="D190" s="156" t="s">
        <v>41</v>
      </c>
      <c r="E190" s="156"/>
      <c r="F190" s="156"/>
      <c r="G190" s="36"/>
      <c r="H190" s="36"/>
      <c r="I190" s="36"/>
      <c r="J190" s="36"/>
      <c r="K190" s="20"/>
    </row>
    <row r="191" spans="1:11" s="19" customFormat="1" ht="33.75" customHeight="1" x14ac:dyDescent="0.25">
      <c r="A191" s="154"/>
      <c r="B191" s="155"/>
      <c r="C191" s="158"/>
      <c r="D191" s="35" t="s">
        <v>27</v>
      </c>
      <c r="E191" s="157" t="s">
        <v>40</v>
      </c>
      <c r="F191" s="157"/>
      <c r="G191" s="29" t="s">
        <v>15</v>
      </c>
      <c r="H191" s="29"/>
      <c r="I191" s="29"/>
      <c r="J191" s="33" t="str">
        <f>VLOOKUP(G191,M8:N10,2,FALSE)</f>
        <v>*</v>
      </c>
    </row>
    <row r="192" spans="1:11" s="19" customFormat="1" ht="33.75" customHeight="1" x14ac:dyDescent="0.25">
      <c r="A192" s="154"/>
      <c r="B192" s="155"/>
      <c r="C192" s="158"/>
      <c r="D192" s="35" t="s">
        <v>25</v>
      </c>
      <c r="E192" s="157" t="s">
        <v>39</v>
      </c>
      <c r="F192" s="157"/>
      <c r="G192" s="29" t="s">
        <v>15</v>
      </c>
      <c r="H192" s="29"/>
      <c r="I192" s="29"/>
      <c r="J192" s="33" t="str">
        <f>VLOOKUP(G192,M8:N10,2,FALSE)</f>
        <v>*</v>
      </c>
    </row>
    <row r="193" spans="1:11" s="19" customFormat="1" ht="46.5" customHeight="1" x14ac:dyDescent="0.25">
      <c r="A193" s="154"/>
      <c r="B193" s="155"/>
      <c r="C193" s="158"/>
      <c r="D193" s="35" t="s">
        <v>23</v>
      </c>
      <c r="E193" s="157" t="s">
        <v>38</v>
      </c>
      <c r="F193" s="157"/>
      <c r="G193" s="29" t="s">
        <v>15</v>
      </c>
      <c r="H193" s="29"/>
      <c r="I193" s="29"/>
      <c r="J193" s="33" t="str">
        <f>VLOOKUP(G193,M8:N10,2,FALSE)</f>
        <v>*</v>
      </c>
    </row>
    <row r="194" spans="1:11" s="19" customFormat="1" ht="43.5" customHeight="1" x14ac:dyDescent="0.25">
      <c r="A194" s="154"/>
      <c r="B194" s="155" t="s">
        <v>37</v>
      </c>
      <c r="C194" s="37">
        <v>7.1</v>
      </c>
      <c r="D194" s="156" t="s">
        <v>36</v>
      </c>
      <c r="E194" s="156"/>
      <c r="F194" s="156"/>
      <c r="G194" s="29" t="s">
        <v>15</v>
      </c>
      <c r="H194" s="36"/>
      <c r="I194" s="36"/>
      <c r="J194" s="36"/>
      <c r="K194" s="20"/>
    </row>
    <row r="195" spans="1:11" s="19" customFormat="1" ht="41.25" customHeight="1" x14ac:dyDescent="0.25">
      <c r="A195" s="154"/>
      <c r="B195" s="155"/>
      <c r="C195" s="34">
        <v>7.11</v>
      </c>
      <c r="D195" s="157" t="s">
        <v>35</v>
      </c>
      <c r="E195" s="157"/>
      <c r="F195" s="157"/>
      <c r="G195" s="29" t="s">
        <v>15</v>
      </c>
      <c r="H195" s="29"/>
      <c r="I195" s="29"/>
      <c r="J195" s="33" t="str">
        <f>VLOOKUP(G195,M8:N10,2,FALSE)</f>
        <v>*</v>
      </c>
    </row>
    <row r="196" spans="1:11" s="19" customFormat="1" ht="33" customHeight="1" x14ac:dyDescent="0.25">
      <c r="A196" s="154"/>
      <c r="B196" s="155"/>
      <c r="C196" s="158">
        <v>7.12</v>
      </c>
      <c r="D196" s="156" t="s">
        <v>34</v>
      </c>
      <c r="E196" s="156"/>
      <c r="F196" s="156"/>
      <c r="G196" s="29" t="s">
        <v>15</v>
      </c>
      <c r="H196" s="29"/>
      <c r="I196" s="29"/>
      <c r="J196" s="33" t="str">
        <f>VLOOKUP(G196,M8:N10,2,FALSE)</f>
        <v>*</v>
      </c>
      <c r="K196" s="20"/>
    </row>
    <row r="197" spans="1:11" s="19" customFormat="1" ht="27.75" customHeight="1" x14ac:dyDescent="0.25">
      <c r="A197" s="154"/>
      <c r="B197" s="155"/>
      <c r="C197" s="158"/>
      <c r="D197" s="35" t="s">
        <v>27</v>
      </c>
      <c r="E197" s="156" t="s">
        <v>33</v>
      </c>
      <c r="F197" s="156"/>
      <c r="G197" s="29" t="s">
        <v>15</v>
      </c>
      <c r="H197" s="29"/>
      <c r="I197" s="29"/>
      <c r="J197" s="33" t="str">
        <f>VLOOKUP(G197,M8:N10,2,FALSE)</f>
        <v>*</v>
      </c>
    </row>
    <row r="198" spans="1:11" s="19" customFormat="1" ht="30" customHeight="1" x14ac:dyDescent="0.25">
      <c r="A198" s="154"/>
      <c r="B198" s="155"/>
      <c r="C198" s="158"/>
      <c r="D198" s="35" t="s">
        <v>25</v>
      </c>
      <c r="E198" s="156" t="s">
        <v>32</v>
      </c>
      <c r="F198" s="156"/>
      <c r="G198" s="29" t="s">
        <v>15</v>
      </c>
      <c r="H198" s="29"/>
      <c r="I198" s="29"/>
      <c r="J198" s="33" t="str">
        <f>VLOOKUP(G198,M8:N10,2,FALSE)</f>
        <v>*</v>
      </c>
    </row>
    <row r="199" spans="1:11" s="19" customFormat="1" ht="32.25" customHeight="1" x14ac:dyDescent="0.25">
      <c r="A199" s="154"/>
      <c r="B199" s="155"/>
      <c r="C199" s="158"/>
      <c r="D199" s="35" t="s">
        <v>23</v>
      </c>
      <c r="E199" s="156" t="s">
        <v>31</v>
      </c>
      <c r="F199" s="156"/>
      <c r="G199" s="29" t="s">
        <v>15</v>
      </c>
      <c r="H199" s="29"/>
      <c r="I199" s="29"/>
      <c r="J199" s="33" t="str">
        <f>VLOOKUP(G199,M8:N10,2,FALSE)</f>
        <v>*</v>
      </c>
    </row>
    <row r="200" spans="1:11" s="19" customFormat="1" ht="178.5" customHeight="1" x14ac:dyDescent="0.25">
      <c r="A200" s="154"/>
      <c r="B200" s="155"/>
      <c r="C200" s="158">
        <v>7.13</v>
      </c>
      <c r="D200" s="35" t="s">
        <v>27</v>
      </c>
      <c r="E200" s="156" t="s">
        <v>310</v>
      </c>
      <c r="F200" s="156"/>
      <c r="G200" s="29" t="s">
        <v>15</v>
      </c>
      <c r="H200" s="29"/>
      <c r="I200" s="29"/>
      <c r="J200" s="33" t="str">
        <f>VLOOKUP(G200,M8:N10,2,FALSE)</f>
        <v>*</v>
      </c>
    </row>
    <row r="201" spans="1:11" s="19" customFormat="1" ht="41.25" customHeight="1" x14ac:dyDescent="0.25">
      <c r="A201" s="154"/>
      <c r="B201" s="155"/>
      <c r="C201" s="158"/>
      <c r="D201" s="35" t="s">
        <v>25</v>
      </c>
      <c r="E201" s="156" t="s">
        <v>30</v>
      </c>
      <c r="F201" s="156"/>
      <c r="G201" s="29" t="s">
        <v>15</v>
      </c>
      <c r="H201" s="29"/>
      <c r="I201" s="29"/>
      <c r="J201" s="33" t="str">
        <f>VLOOKUP(G201,M8:N10,2,FALSE)</f>
        <v>*</v>
      </c>
    </row>
    <row r="202" spans="1:11" s="19" customFormat="1" ht="32.25" customHeight="1" x14ac:dyDescent="0.25">
      <c r="A202" s="154"/>
      <c r="B202" s="155"/>
      <c r="C202" s="158"/>
      <c r="D202" s="35" t="s">
        <v>23</v>
      </c>
      <c r="E202" s="156" t="s">
        <v>29</v>
      </c>
      <c r="F202" s="156"/>
      <c r="G202" s="29" t="s">
        <v>15</v>
      </c>
      <c r="H202" s="29"/>
      <c r="I202" s="29"/>
      <c r="J202" s="33" t="str">
        <f>VLOOKUP(G202,M8:N10,2,FALSE)</f>
        <v>*</v>
      </c>
    </row>
    <row r="203" spans="1:11" s="19" customFormat="1" ht="24.75" customHeight="1" x14ac:dyDescent="0.25">
      <c r="A203" s="154"/>
      <c r="B203" s="155"/>
      <c r="C203" s="158">
        <v>7.14</v>
      </c>
      <c r="D203" s="156" t="s">
        <v>28</v>
      </c>
      <c r="E203" s="156"/>
      <c r="F203" s="156"/>
      <c r="G203" s="36"/>
      <c r="H203" s="36"/>
      <c r="I203" s="36"/>
      <c r="J203" s="36"/>
      <c r="K203" s="20"/>
    </row>
    <row r="204" spans="1:11" s="19" customFormat="1" ht="36" customHeight="1" x14ac:dyDescent="0.25">
      <c r="A204" s="154"/>
      <c r="B204" s="155"/>
      <c r="C204" s="158"/>
      <c r="D204" s="35" t="s">
        <v>27</v>
      </c>
      <c r="E204" s="157" t="s">
        <v>26</v>
      </c>
      <c r="F204" s="157"/>
      <c r="G204" s="29" t="s">
        <v>15</v>
      </c>
      <c r="H204" s="29"/>
      <c r="I204" s="29"/>
      <c r="J204" s="33" t="str">
        <f>VLOOKUP(G204,M8:N10,2,FALSE)</f>
        <v>*</v>
      </c>
    </row>
    <row r="205" spans="1:11" s="19" customFormat="1" ht="50.25" customHeight="1" x14ac:dyDescent="0.25">
      <c r="A205" s="154"/>
      <c r="B205" s="155"/>
      <c r="C205" s="158"/>
      <c r="D205" s="35" t="s">
        <v>25</v>
      </c>
      <c r="E205" s="157" t="s">
        <v>24</v>
      </c>
      <c r="F205" s="157"/>
      <c r="G205" s="29" t="s">
        <v>15</v>
      </c>
      <c r="H205" s="29"/>
      <c r="I205" s="29"/>
      <c r="J205" s="33" t="str">
        <f>VLOOKUP(G205,M8:N10,2,FALSE)</f>
        <v>*</v>
      </c>
    </row>
    <row r="206" spans="1:11" s="19" customFormat="1" ht="44.25" customHeight="1" x14ac:dyDescent="0.25">
      <c r="A206" s="154"/>
      <c r="B206" s="155"/>
      <c r="C206" s="158"/>
      <c r="D206" s="35" t="s">
        <v>23</v>
      </c>
      <c r="E206" s="157" t="s">
        <v>22</v>
      </c>
      <c r="F206" s="157"/>
      <c r="G206" s="29" t="s">
        <v>15</v>
      </c>
      <c r="H206" s="29"/>
      <c r="I206" s="29"/>
      <c r="J206" s="33" t="str">
        <f>VLOOKUP(G206,M8:N10,2,FALSE)</f>
        <v>*</v>
      </c>
    </row>
    <row r="207" spans="1:11" s="19" customFormat="1" ht="38.25" customHeight="1" x14ac:dyDescent="0.25">
      <c r="A207" s="154" t="s">
        <v>21</v>
      </c>
      <c r="B207" s="155" t="s">
        <v>20</v>
      </c>
      <c r="C207" s="34">
        <v>7.15</v>
      </c>
      <c r="D207" s="156" t="s">
        <v>19</v>
      </c>
      <c r="E207" s="156"/>
      <c r="F207" s="156"/>
      <c r="G207" s="29" t="s">
        <v>15</v>
      </c>
      <c r="H207" s="29"/>
      <c r="I207" s="29"/>
      <c r="J207" s="33" t="str">
        <f>VLOOKUP(G207,M8:N10,2,FALSE)</f>
        <v>*</v>
      </c>
      <c r="K207" s="20"/>
    </row>
    <row r="208" spans="1:11" s="19" customFormat="1" ht="37.5" customHeight="1" x14ac:dyDescent="0.25">
      <c r="A208" s="154"/>
      <c r="B208" s="155"/>
      <c r="C208" s="34">
        <v>7.16</v>
      </c>
      <c r="D208" s="156" t="s">
        <v>18</v>
      </c>
      <c r="E208" s="156"/>
      <c r="F208" s="156"/>
      <c r="G208" s="29" t="s">
        <v>15</v>
      </c>
      <c r="H208" s="29"/>
      <c r="I208" s="29"/>
      <c r="J208" s="33" t="str">
        <f>VLOOKUP(G208,M8:N10,2,FALSE)</f>
        <v>*</v>
      </c>
      <c r="K208" s="20"/>
    </row>
    <row r="209" spans="1:18" s="19" customFormat="1" ht="31.5" customHeight="1" x14ac:dyDescent="0.25">
      <c r="A209" s="154"/>
      <c r="B209" s="155"/>
      <c r="C209" s="34">
        <v>7.17</v>
      </c>
      <c r="D209" s="156" t="s">
        <v>17</v>
      </c>
      <c r="E209" s="156"/>
      <c r="F209" s="156"/>
      <c r="G209" s="29" t="s">
        <v>15</v>
      </c>
      <c r="H209" s="29"/>
      <c r="I209" s="29"/>
      <c r="J209" s="33" t="str">
        <f>VLOOKUP(G209,M8:N10,2,FALSE)</f>
        <v>*</v>
      </c>
      <c r="K209" s="20"/>
    </row>
    <row r="210" spans="1:18" s="19" customFormat="1" ht="36" customHeight="1" x14ac:dyDescent="0.25">
      <c r="A210" s="154"/>
      <c r="B210" s="155"/>
      <c r="C210" s="34">
        <v>7.18</v>
      </c>
      <c r="D210" s="156" t="s">
        <v>16</v>
      </c>
      <c r="E210" s="156"/>
      <c r="F210" s="156"/>
      <c r="G210" s="29" t="s">
        <v>15</v>
      </c>
      <c r="H210" s="29"/>
      <c r="I210" s="29"/>
      <c r="J210" s="33" t="str">
        <f>VLOOKUP(G210,M8:N10,2,FALSE)</f>
        <v>*</v>
      </c>
      <c r="K210" s="20"/>
    </row>
    <row r="211" spans="1:18" s="19" customFormat="1" x14ac:dyDescent="0.25">
      <c r="A211" s="142" t="s">
        <v>14</v>
      </c>
      <c r="B211" s="142"/>
      <c r="C211" s="142"/>
      <c r="D211" s="142"/>
      <c r="E211" s="142"/>
      <c r="F211" s="142"/>
      <c r="G211" s="32" t="s">
        <v>11</v>
      </c>
      <c r="H211" s="29"/>
      <c r="I211" s="29"/>
      <c r="J211" s="29">
        <f>COUNT(J171:J210)</f>
        <v>0</v>
      </c>
      <c r="K211" s="20"/>
    </row>
    <row r="212" spans="1:18" s="19" customFormat="1" ht="31.5" x14ac:dyDescent="0.25">
      <c r="A212" s="142"/>
      <c r="B212" s="142"/>
      <c r="C212" s="142"/>
      <c r="D212" s="142"/>
      <c r="E212" s="142"/>
      <c r="F212" s="142"/>
      <c r="G212" s="32" t="s">
        <v>10</v>
      </c>
      <c r="H212" s="29"/>
      <c r="I212" s="29"/>
      <c r="J212" s="29">
        <f>SUM(J171:J210)</f>
        <v>0</v>
      </c>
      <c r="K212" s="20"/>
    </row>
    <row r="213" spans="1:18" s="19" customFormat="1" ht="31.5" x14ac:dyDescent="0.25">
      <c r="A213" s="142"/>
      <c r="B213" s="142"/>
      <c r="C213" s="142"/>
      <c r="D213" s="142"/>
      <c r="E213" s="142"/>
      <c r="F213" s="142"/>
      <c r="G213" s="31" t="s">
        <v>9</v>
      </c>
      <c r="H213" s="29"/>
      <c r="I213" s="29"/>
      <c r="J213" s="29">
        <f>J211-J212</f>
        <v>0</v>
      </c>
      <c r="K213" s="20"/>
    </row>
    <row r="214" spans="1:18" s="19" customFormat="1" x14ac:dyDescent="0.25">
      <c r="A214" s="142"/>
      <c r="B214" s="142"/>
      <c r="C214" s="142"/>
      <c r="D214" s="142"/>
      <c r="E214" s="142"/>
      <c r="F214" s="142"/>
      <c r="G214" s="30" t="s">
        <v>8</v>
      </c>
      <c r="H214" s="29"/>
      <c r="I214" s="29"/>
      <c r="J214" s="28" t="e">
        <f>J212/J211</f>
        <v>#DIV/0!</v>
      </c>
      <c r="K214" s="20"/>
    </row>
    <row r="215" spans="1:18" s="19" customFormat="1" ht="31.5" x14ac:dyDescent="0.25">
      <c r="A215" s="142"/>
      <c r="B215" s="142"/>
      <c r="C215" s="142"/>
      <c r="D215" s="142"/>
      <c r="E215" s="142"/>
      <c r="F215" s="142"/>
      <c r="G215" s="30" t="s">
        <v>7</v>
      </c>
      <c r="H215" s="29"/>
      <c r="I215" s="29"/>
      <c r="J215" s="28" t="e">
        <f>J213/J211</f>
        <v>#DIV/0!</v>
      </c>
      <c r="K215" s="20"/>
      <c r="P215"/>
    </row>
    <row r="216" spans="1:18" s="19" customFormat="1" x14ac:dyDescent="0.25">
      <c r="A216" s="26"/>
      <c r="B216" s="27"/>
      <c r="C216" s="24"/>
      <c r="D216" s="24"/>
      <c r="E216" s="24"/>
      <c r="F216" s="24"/>
      <c r="G216" s="23"/>
      <c r="H216" s="22"/>
      <c r="I216" s="22"/>
      <c r="J216" s="21"/>
      <c r="K216" s="20"/>
      <c r="P216" s="143" t="s">
        <v>13</v>
      </c>
      <c r="Q216" s="143"/>
    </row>
    <row r="217" spans="1:18" s="19" customFormat="1" x14ac:dyDescent="0.25">
      <c r="A217" s="26"/>
      <c r="B217" s="25"/>
      <c r="C217" s="24"/>
      <c r="D217" s="24"/>
      <c r="E217" s="24"/>
      <c r="F217" s="24"/>
      <c r="G217" s="23"/>
      <c r="H217" s="22"/>
      <c r="I217" s="22"/>
      <c r="J217" s="21"/>
      <c r="K217" s="20"/>
      <c r="P217" s="143"/>
      <c r="Q217" s="143"/>
    </row>
    <row r="218" spans="1:18" x14ac:dyDescent="0.25">
      <c r="A218" s="144" t="s">
        <v>12</v>
      </c>
      <c r="B218" s="144"/>
      <c r="C218" s="145" t="s">
        <v>11</v>
      </c>
      <c r="D218" s="146"/>
      <c r="E218" s="146"/>
      <c r="F218" s="146"/>
      <c r="G218" s="147"/>
      <c r="H218" s="18"/>
      <c r="I218" s="18"/>
      <c r="J218" s="16">
        <f>J211+J165+J148+J122+J104+J41+J19</f>
        <v>0</v>
      </c>
      <c r="M218" s="19"/>
      <c r="N218" s="19"/>
    </row>
    <row r="219" spans="1:18" x14ac:dyDescent="0.25">
      <c r="A219" s="144"/>
      <c r="B219" s="144"/>
      <c r="C219" s="145" t="s">
        <v>10</v>
      </c>
      <c r="D219" s="146"/>
      <c r="E219" s="146"/>
      <c r="F219" s="146"/>
      <c r="G219" s="147"/>
      <c r="H219" s="18"/>
      <c r="I219" s="18"/>
      <c r="J219" s="16">
        <f>J212+J166+J149+J123+J105+J42+J20</f>
        <v>0</v>
      </c>
    </row>
    <row r="220" spans="1:18" x14ac:dyDescent="0.25">
      <c r="A220" s="144"/>
      <c r="B220" s="144"/>
      <c r="C220" s="148" t="s">
        <v>9</v>
      </c>
      <c r="D220" s="149"/>
      <c r="E220" s="149"/>
      <c r="F220" s="149"/>
      <c r="G220" s="150"/>
      <c r="H220" s="17"/>
      <c r="I220" s="17"/>
      <c r="J220" s="16">
        <f>J218-J219</f>
        <v>0</v>
      </c>
      <c r="P220"/>
      <c r="R220"/>
    </row>
    <row r="221" spans="1:18" x14ac:dyDescent="0.25">
      <c r="A221" s="144"/>
      <c r="B221" s="144"/>
      <c r="C221" s="151" t="s">
        <v>8</v>
      </c>
      <c r="D221" s="152"/>
      <c r="E221" s="152"/>
      <c r="F221" s="152"/>
      <c r="G221" s="153"/>
      <c r="H221" s="14"/>
      <c r="I221" s="14"/>
      <c r="J221" s="15" t="e">
        <f>J219/J218</f>
        <v>#DIV/0!</v>
      </c>
      <c r="L221"/>
    </row>
    <row r="222" spans="1:18" x14ac:dyDescent="0.25">
      <c r="A222" s="144"/>
      <c r="B222" s="144"/>
      <c r="C222" s="151" t="s">
        <v>7</v>
      </c>
      <c r="D222" s="152"/>
      <c r="E222" s="152"/>
      <c r="F222" s="152"/>
      <c r="G222" s="153"/>
      <c r="H222" s="14"/>
      <c r="I222" s="14"/>
      <c r="J222" s="13" t="e">
        <f>J220/J218</f>
        <v>#DIV/0!</v>
      </c>
    </row>
    <row r="225" spans="1:12" x14ac:dyDescent="0.25">
      <c r="A225" s="141" t="s">
        <v>6</v>
      </c>
      <c r="B225" s="141"/>
      <c r="C225" s="141"/>
      <c r="D225" s="12"/>
      <c r="E225" s="12"/>
      <c r="F225" s="11"/>
      <c r="G225" s="9"/>
      <c r="H225" s="10"/>
      <c r="I225" s="10"/>
      <c r="J225" s="9"/>
      <c r="L225"/>
    </row>
    <row r="226" spans="1:12" x14ac:dyDescent="0.25">
      <c r="A226" s="141" t="s">
        <v>5</v>
      </c>
      <c r="B226" s="141"/>
      <c r="C226" s="141"/>
      <c r="D226" s="141"/>
      <c r="E226" s="141"/>
      <c r="F226" s="141"/>
      <c r="G226" s="141"/>
      <c r="H226" s="141"/>
      <c r="I226" s="141"/>
      <c r="J226" s="141"/>
    </row>
    <row r="227" spans="1:12" x14ac:dyDescent="0.25">
      <c r="A227" s="140" t="s">
        <v>4</v>
      </c>
      <c r="B227" s="141"/>
      <c r="C227" s="141"/>
      <c r="D227" s="141"/>
      <c r="E227" s="141"/>
      <c r="F227" s="141"/>
      <c r="G227" s="141"/>
      <c r="H227" s="141"/>
      <c r="I227" s="141"/>
      <c r="J227" s="141"/>
    </row>
    <row r="228" spans="1:12" x14ac:dyDescent="0.25">
      <c r="B228" s="8" t="s">
        <v>3</v>
      </c>
    </row>
    <row r="229" spans="1:12" x14ac:dyDescent="0.25">
      <c r="B229" s="8" t="s">
        <v>2</v>
      </c>
      <c r="J229"/>
    </row>
    <row r="230" spans="1:12" x14ac:dyDescent="0.25">
      <c r="B230" s="8" t="s">
        <v>1</v>
      </c>
    </row>
    <row r="231" spans="1:12" x14ac:dyDescent="0.25">
      <c r="B231" s="8" t="s">
        <v>0</v>
      </c>
    </row>
  </sheetData>
  <sheetProtection algorithmName="SHA-512" hashValue="+6GtW8RywcPxvg8rZsieKnQGR9d1++nc3cYGhCyy4oCExUurGNcvcuuiXr/l/aXt0W30e7qWcS9zCau0i99V9A==" saltValue="FHOrb6XPxS6yP1DcHhcwQA==" spinCount="100000" sheet="1" objects="1" scenarios="1"/>
  <protectedRanges>
    <protectedRange sqref="F3:J5" name="Range2"/>
    <protectedRange sqref="G9:G10 G12:G14 G16:G18 G25:G40 G48:G103 G110:G121 G128:G147 G154:G164 G171:G210" name="Pilihan"/>
  </protectedRanges>
  <mergeCells count="282">
    <mergeCell ref="A1:J1"/>
    <mergeCell ref="A3:E3"/>
    <mergeCell ref="F3:J3"/>
    <mergeCell ref="A4:E4"/>
    <mergeCell ref="F4:J4"/>
    <mergeCell ref="P4:Q4"/>
    <mergeCell ref="A5:E5"/>
    <mergeCell ref="F5:J5"/>
    <mergeCell ref="D7:F7"/>
    <mergeCell ref="A8:J8"/>
    <mergeCell ref="A9:A18"/>
    <mergeCell ref="B9:B14"/>
    <mergeCell ref="D9:F9"/>
    <mergeCell ref="D10:F10"/>
    <mergeCell ref="C11:C13"/>
    <mergeCell ref="D11:F11"/>
    <mergeCell ref="E12:F12"/>
    <mergeCell ref="E13:F13"/>
    <mergeCell ref="D14:F14"/>
    <mergeCell ref="B15:B18"/>
    <mergeCell ref="C15:C18"/>
    <mergeCell ref="D15:F15"/>
    <mergeCell ref="E16:F16"/>
    <mergeCell ref="E17:F17"/>
    <mergeCell ref="E18:F18"/>
    <mergeCell ref="A19:B23"/>
    <mergeCell ref="C19:F19"/>
    <mergeCell ref="C20:F20"/>
    <mergeCell ref="C21:F21"/>
    <mergeCell ref="C22:F22"/>
    <mergeCell ref="C23:F23"/>
    <mergeCell ref="A24:J24"/>
    <mergeCell ref="D25:F25"/>
    <mergeCell ref="D26:F26"/>
    <mergeCell ref="A27:A28"/>
    <mergeCell ref="B27:B28"/>
    <mergeCell ref="D27:F27"/>
    <mergeCell ref="D28:F28"/>
    <mergeCell ref="A29:A31"/>
    <mergeCell ref="D29:F29"/>
    <mergeCell ref="D30:F30"/>
    <mergeCell ref="D31:F31"/>
    <mergeCell ref="A32:A35"/>
    <mergeCell ref="B32:B35"/>
    <mergeCell ref="D32:F32"/>
    <mergeCell ref="D33:F33"/>
    <mergeCell ref="D34:F34"/>
    <mergeCell ref="D35:F35"/>
    <mergeCell ref="A36:A40"/>
    <mergeCell ref="B36:B40"/>
    <mergeCell ref="D36:F36"/>
    <mergeCell ref="D37:F37"/>
    <mergeCell ref="D38:F38"/>
    <mergeCell ref="D39:F39"/>
    <mergeCell ref="D40:F40"/>
    <mergeCell ref="A41:B45"/>
    <mergeCell ref="C41:F41"/>
    <mergeCell ref="C42:F42"/>
    <mergeCell ref="C43:F43"/>
    <mergeCell ref="C44:F44"/>
    <mergeCell ref="C45:F45"/>
    <mergeCell ref="A46:J46"/>
    <mergeCell ref="A47:A50"/>
    <mergeCell ref="B47:B50"/>
    <mergeCell ref="C47:C50"/>
    <mergeCell ref="D47:F47"/>
    <mergeCell ref="E48:F48"/>
    <mergeCell ref="E49:F49"/>
    <mergeCell ref="E50:F50"/>
    <mergeCell ref="A51:A55"/>
    <mergeCell ref="B51:B55"/>
    <mergeCell ref="C51:C55"/>
    <mergeCell ref="D51:F51"/>
    <mergeCell ref="E52:F52"/>
    <mergeCell ref="E53:F53"/>
    <mergeCell ref="E54:F54"/>
    <mergeCell ref="E55:F55"/>
    <mergeCell ref="A56:A75"/>
    <mergeCell ref="B56:B75"/>
    <mergeCell ref="C56:C75"/>
    <mergeCell ref="D56:F56"/>
    <mergeCell ref="E57:F57"/>
    <mergeCell ref="E60:F60"/>
    <mergeCell ref="E61:F61"/>
    <mergeCell ref="E65:F65"/>
    <mergeCell ref="E66:F66"/>
    <mergeCell ref="A76:A82"/>
    <mergeCell ref="B76:B82"/>
    <mergeCell ref="C76:C82"/>
    <mergeCell ref="D76:F76"/>
    <mergeCell ref="E77:F77"/>
    <mergeCell ref="E78:F78"/>
    <mergeCell ref="E79:F79"/>
    <mergeCell ref="E80:F80"/>
    <mergeCell ref="E81:F81"/>
    <mergeCell ref="E82:F82"/>
    <mergeCell ref="A83:A85"/>
    <mergeCell ref="B83:B85"/>
    <mergeCell ref="C83:C85"/>
    <mergeCell ref="D83:F83"/>
    <mergeCell ref="E84:F84"/>
    <mergeCell ref="E85:F85"/>
    <mergeCell ref="A86:A91"/>
    <mergeCell ref="B86:B91"/>
    <mergeCell ref="C86:C91"/>
    <mergeCell ref="D86:F86"/>
    <mergeCell ref="E87:F87"/>
    <mergeCell ref="E88:F88"/>
    <mergeCell ref="E89:F89"/>
    <mergeCell ref="E90:F90"/>
    <mergeCell ref="E91:F91"/>
    <mergeCell ref="A101:A103"/>
    <mergeCell ref="B101:B103"/>
    <mergeCell ref="C101:C103"/>
    <mergeCell ref="E101:F101"/>
    <mergeCell ref="E102:F102"/>
    <mergeCell ref="E103:F103"/>
    <mergeCell ref="A92:A100"/>
    <mergeCell ref="B92:B100"/>
    <mergeCell ref="A104:D108"/>
    <mergeCell ref="E104:F104"/>
    <mergeCell ref="E105:F105"/>
    <mergeCell ref="E106:F106"/>
    <mergeCell ref="E107:F107"/>
    <mergeCell ref="E108:F108"/>
    <mergeCell ref="C92:C100"/>
    <mergeCell ref="D92:F92"/>
    <mergeCell ref="E93:F93"/>
    <mergeCell ref="E94:F94"/>
    <mergeCell ref="E95:F95"/>
    <mergeCell ref="E96:F96"/>
    <mergeCell ref="E97:F97"/>
    <mergeCell ref="E98:F98"/>
    <mergeCell ref="E99:F99"/>
    <mergeCell ref="E100:F100"/>
    <mergeCell ref="A109:J109"/>
    <mergeCell ref="B110:B112"/>
    <mergeCell ref="D110:F110"/>
    <mergeCell ref="D111:F111"/>
    <mergeCell ref="D112:F112"/>
    <mergeCell ref="B113:B121"/>
    <mergeCell ref="D113:F113"/>
    <mergeCell ref="A114:A119"/>
    <mergeCell ref="D114:F114"/>
    <mergeCell ref="C115:C117"/>
    <mergeCell ref="D115:F115"/>
    <mergeCell ref="E116:F116"/>
    <mergeCell ref="E117:F117"/>
    <mergeCell ref="D118:F118"/>
    <mergeCell ref="D119:F119"/>
    <mergeCell ref="A120:A121"/>
    <mergeCell ref="D120:F120"/>
    <mergeCell ref="D121:F121"/>
    <mergeCell ref="A122:B126"/>
    <mergeCell ref="C122:F122"/>
    <mergeCell ref="C123:F123"/>
    <mergeCell ref="C124:F124"/>
    <mergeCell ref="C125:F125"/>
    <mergeCell ref="C126:F126"/>
    <mergeCell ref="A127:J127"/>
    <mergeCell ref="A128:A130"/>
    <mergeCell ref="B128:B130"/>
    <mergeCell ref="D128:F128"/>
    <mergeCell ref="D129:F129"/>
    <mergeCell ref="D130:F130"/>
    <mergeCell ref="A131:A143"/>
    <mergeCell ref="B131:B140"/>
    <mergeCell ref="C131:C134"/>
    <mergeCell ref="D131:F131"/>
    <mergeCell ref="E132:F132"/>
    <mergeCell ref="E133:F133"/>
    <mergeCell ref="E134:F134"/>
    <mergeCell ref="C135:C140"/>
    <mergeCell ref="D135:F135"/>
    <mergeCell ref="E136:F136"/>
    <mergeCell ref="E137:F137"/>
    <mergeCell ref="E138:F138"/>
    <mergeCell ref="E139:F139"/>
    <mergeCell ref="E140:F140"/>
    <mergeCell ref="B141:B143"/>
    <mergeCell ref="C141:C143"/>
    <mergeCell ref="D141:F141"/>
    <mergeCell ref="E142:F142"/>
    <mergeCell ref="E143:F143"/>
    <mergeCell ref="D144:F144"/>
    <mergeCell ref="A145:A147"/>
    <mergeCell ref="B145:B147"/>
    <mergeCell ref="D145:F145"/>
    <mergeCell ref="D146:F146"/>
    <mergeCell ref="D147:F147"/>
    <mergeCell ref="A148:F152"/>
    <mergeCell ref="A153:J153"/>
    <mergeCell ref="A154:A156"/>
    <mergeCell ref="B154:B156"/>
    <mergeCell ref="D154:F154"/>
    <mergeCell ref="D155:F155"/>
    <mergeCell ref="D156:F156"/>
    <mergeCell ref="A157:A158"/>
    <mergeCell ref="B157:B158"/>
    <mergeCell ref="D157:F157"/>
    <mergeCell ref="D158:F158"/>
    <mergeCell ref="A159:A164"/>
    <mergeCell ref="B159:B164"/>
    <mergeCell ref="C159:C161"/>
    <mergeCell ref="D159:F159"/>
    <mergeCell ref="E160:F160"/>
    <mergeCell ref="E161:F161"/>
    <mergeCell ref="C162:C164"/>
    <mergeCell ref="D162:F162"/>
    <mergeCell ref="E163:F163"/>
    <mergeCell ref="E164:F164"/>
    <mergeCell ref="C190:C193"/>
    <mergeCell ref="D190:F190"/>
    <mergeCell ref="E191:F191"/>
    <mergeCell ref="A165:F169"/>
    <mergeCell ref="A170:J170"/>
    <mergeCell ref="A171:A176"/>
    <mergeCell ref="B171:B176"/>
    <mergeCell ref="D171:F171"/>
    <mergeCell ref="D172:F172"/>
    <mergeCell ref="C173:C176"/>
    <mergeCell ref="D173:F173"/>
    <mergeCell ref="E174:F174"/>
    <mergeCell ref="E175:F175"/>
    <mergeCell ref="E176:F176"/>
    <mergeCell ref="E204:F204"/>
    <mergeCell ref="E205:F205"/>
    <mergeCell ref="E206:F206"/>
    <mergeCell ref="A177:A206"/>
    <mergeCell ref="B177:B183"/>
    <mergeCell ref="C177:C178"/>
    <mergeCell ref="E177:F177"/>
    <mergeCell ref="E178:F178"/>
    <mergeCell ref="C179:C180"/>
    <mergeCell ref="E179:F179"/>
    <mergeCell ref="E180:F180"/>
    <mergeCell ref="C181:C183"/>
    <mergeCell ref="D181:F181"/>
    <mergeCell ref="E182:F182"/>
    <mergeCell ref="E183:F183"/>
    <mergeCell ref="C184:C186"/>
    <mergeCell ref="D184:F184"/>
    <mergeCell ref="B185:B193"/>
    <mergeCell ref="E185:F185"/>
    <mergeCell ref="E186:F186"/>
    <mergeCell ref="C187:C189"/>
    <mergeCell ref="D187:F187"/>
    <mergeCell ref="E188:F188"/>
    <mergeCell ref="E189:F189"/>
    <mergeCell ref="A207:A210"/>
    <mergeCell ref="B207:B210"/>
    <mergeCell ref="D207:F207"/>
    <mergeCell ref="D208:F208"/>
    <mergeCell ref="D209:F209"/>
    <mergeCell ref="D210:F210"/>
    <mergeCell ref="A225:C225"/>
    <mergeCell ref="A226:J226"/>
    <mergeCell ref="E192:F192"/>
    <mergeCell ref="E193:F193"/>
    <mergeCell ref="B194:B206"/>
    <mergeCell ref="D194:F194"/>
    <mergeCell ref="D195:F195"/>
    <mergeCell ref="C196:C199"/>
    <mergeCell ref="D196:F196"/>
    <mergeCell ref="E197:F197"/>
    <mergeCell ref="E198:F198"/>
    <mergeCell ref="E199:F199"/>
    <mergeCell ref="C200:C202"/>
    <mergeCell ref="E200:F200"/>
    <mergeCell ref="E201:F201"/>
    <mergeCell ref="E202:F202"/>
    <mergeCell ref="C203:C206"/>
    <mergeCell ref="D203:F203"/>
    <mergeCell ref="A227:J227"/>
    <mergeCell ref="A211:F215"/>
    <mergeCell ref="P216:Q217"/>
    <mergeCell ref="A218:B222"/>
    <mergeCell ref="C218:G218"/>
    <mergeCell ref="C219:G219"/>
    <mergeCell ref="C220:G220"/>
    <mergeCell ref="C221:G221"/>
    <mergeCell ref="C222:G222"/>
  </mergeCells>
  <conditionalFormatting sqref="G26:J40">
    <cfRule type="expression" dxfId="301" priority="297" stopIfTrue="1">
      <formula>$H$25="TB"</formula>
    </cfRule>
  </conditionalFormatting>
  <conditionalFormatting sqref="G9:J9">
    <cfRule type="expression" dxfId="300" priority="295" stopIfTrue="1">
      <formula>$G$9="Tidak"</formula>
    </cfRule>
    <cfRule type="expression" dxfId="299" priority="296" stopIfTrue="1">
      <formula>$G$9="Ya"</formula>
    </cfRule>
  </conditionalFormatting>
  <conditionalFormatting sqref="G10:J10">
    <cfRule type="expression" dxfId="298" priority="293" stopIfTrue="1">
      <formula>$G$10="Tidak"</formula>
    </cfRule>
    <cfRule type="expression" dxfId="297" priority="294" stopIfTrue="1">
      <formula>$G$10="Ya"</formula>
    </cfRule>
  </conditionalFormatting>
  <conditionalFormatting sqref="G12:J12">
    <cfRule type="expression" dxfId="296" priority="291" stopIfTrue="1">
      <formula>$G$12="Tidak"</formula>
    </cfRule>
    <cfRule type="expression" dxfId="295" priority="292" stopIfTrue="1">
      <formula>$G$12="Ya"</formula>
    </cfRule>
  </conditionalFormatting>
  <conditionalFormatting sqref="G13:J13">
    <cfRule type="expression" dxfId="294" priority="289" stopIfTrue="1">
      <formula>$G$13="Tidak"</formula>
    </cfRule>
    <cfRule type="expression" dxfId="293" priority="290" stopIfTrue="1">
      <formula>$G$13="Ya"</formula>
    </cfRule>
  </conditionalFormatting>
  <conditionalFormatting sqref="G14:J14">
    <cfRule type="expression" dxfId="292" priority="287" stopIfTrue="1">
      <formula>$G$14="Tidak"</formula>
    </cfRule>
    <cfRule type="expression" dxfId="291" priority="288" stopIfTrue="1">
      <formula>$G$14="Ya"</formula>
    </cfRule>
  </conditionalFormatting>
  <conditionalFormatting sqref="G16:J16">
    <cfRule type="expression" dxfId="290" priority="285" stopIfTrue="1">
      <formula>$G$16="Tidak"</formula>
    </cfRule>
    <cfRule type="expression" dxfId="289" priority="286" stopIfTrue="1">
      <formula>$G$16="Ya"</formula>
    </cfRule>
  </conditionalFormatting>
  <conditionalFormatting sqref="G17:J17">
    <cfRule type="expression" dxfId="288" priority="283" stopIfTrue="1">
      <formula>$G$17="Tidak"</formula>
    </cfRule>
    <cfRule type="expression" dxfId="287" priority="284" stopIfTrue="1">
      <formula>$G$17="Ya"</formula>
    </cfRule>
  </conditionalFormatting>
  <conditionalFormatting sqref="G18:J18">
    <cfRule type="expression" dxfId="286" priority="281" stopIfTrue="1">
      <formula>$G$18="Tidak"</formula>
    </cfRule>
    <cfRule type="expression" dxfId="285" priority="282" stopIfTrue="1">
      <formula>$G$18="Ya"</formula>
    </cfRule>
  </conditionalFormatting>
  <conditionalFormatting sqref="G26:J26">
    <cfRule type="expression" dxfId="284" priority="279" stopIfTrue="1">
      <formula>$G$26="Tidak"</formula>
    </cfRule>
    <cfRule type="expression" dxfId="283" priority="280" stopIfTrue="1">
      <formula>$G$26="Ya"</formula>
    </cfRule>
  </conditionalFormatting>
  <conditionalFormatting sqref="G27:J27">
    <cfRule type="expression" dxfId="282" priority="277" stopIfTrue="1">
      <formula>$G$27="Tidak"</formula>
    </cfRule>
    <cfRule type="expression" dxfId="281" priority="278" stopIfTrue="1">
      <formula>$G$27="Ya"</formula>
    </cfRule>
  </conditionalFormatting>
  <conditionalFormatting sqref="G28:J28">
    <cfRule type="expression" dxfId="280" priority="275" stopIfTrue="1">
      <formula>$G$28="Tidak"</formula>
    </cfRule>
    <cfRule type="expression" dxfId="279" priority="276" stopIfTrue="1">
      <formula>$G$28="Ya"</formula>
    </cfRule>
  </conditionalFormatting>
  <conditionalFormatting sqref="G29:J29">
    <cfRule type="expression" dxfId="278" priority="273" stopIfTrue="1">
      <formula>$G$29="Tidak"</formula>
    </cfRule>
    <cfRule type="expression" dxfId="277" priority="274" stopIfTrue="1">
      <formula>$G$29="Ya"</formula>
    </cfRule>
  </conditionalFormatting>
  <conditionalFormatting sqref="G30:J30">
    <cfRule type="expression" dxfId="276" priority="271" stopIfTrue="1">
      <formula>$G$30="Tidak"</formula>
    </cfRule>
    <cfRule type="expression" dxfId="275" priority="272" stopIfTrue="1">
      <formula>$G$30="Ya"</formula>
    </cfRule>
  </conditionalFormatting>
  <conditionalFormatting sqref="G31:J31">
    <cfRule type="expression" dxfId="274" priority="269" stopIfTrue="1">
      <formula>$G$31="Tidak"</formula>
    </cfRule>
    <cfRule type="expression" dxfId="273" priority="270" stopIfTrue="1">
      <formula>$G$31="Ya"</formula>
    </cfRule>
  </conditionalFormatting>
  <conditionalFormatting sqref="G32:J32">
    <cfRule type="expression" dxfId="272" priority="267" stopIfTrue="1">
      <formula>$G$32="Tidak"</formula>
    </cfRule>
    <cfRule type="expression" dxfId="271" priority="268" stopIfTrue="1">
      <formula>$G$32="Ya"</formula>
    </cfRule>
  </conditionalFormatting>
  <conditionalFormatting sqref="G33:J33">
    <cfRule type="expression" dxfId="270" priority="265" stopIfTrue="1">
      <formula>$G$33="Tidak"</formula>
    </cfRule>
    <cfRule type="expression" dxfId="269" priority="266" stopIfTrue="1">
      <formula>$G$33="Ya"</formula>
    </cfRule>
  </conditionalFormatting>
  <conditionalFormatting sqref="G34:J34">
    <cfRule type="expression" dxfId="268" priority="263" stopIfTrue="1">
      <formula>$G$34="Tidak"</formula>
    </cfRule>
    <cfRule type="expression" dxfId="267" priority="264" stopIfTrue="1">
      <formula>$G$34="Ya"</formula>
    </cfRule>
  </conditionalFormatting>
  <conditionalFormatting sqref="G35:J35">
    <cfRule type="expression" dxfId="266" priority="261" stopIfTrue="1">
      <formula>$G$35="Tidak"</formula>
    </cfRule>
    <cfRule type="expression" dxfId="265" priority="262" stopIfTrue="1">
      <formula>$G$35="Ya"</formula>
    </cfRule>
  </conditionalFormatting>
  <conditionalFormatting sqref="G36:J36">
    <cfRule type="expression" dxfId="264" priority="259" stopIfTrue="1">
      <formula>$G$36="Tidak"</formula>
    </cfRule>
    <cfRule type="expression" dxfId="263" priority="260" stopIfTrue="1">
      <formula>$G$36="Ya"</formula>
    </cfRule>
  </conditionalFormatting>
  <conditionalFormatting sqref="G37:J37">
    <cfRule type="expression" dxfId="262" priority="257" stopIfTrue="1">
      <formula>$G$37+"Tidak"</formula>
    </cfRule>
    <cfRule type="expression" dxfId="261" priority="258" stopIfTrue="1">
      <formula>$G$37="Ya"</formula>
    </cfRule>
  </conditionalFormatting>
  <conditionalFormatting sqref="G38:J38">
    <cfRule type="expression" dxfId="260" priority="255" stopIfTrue="1">
      <formula>$G$38="Tidak"</formula>
    </cfRule>
    <cfRule type="expression" dxfId="259" priority="256" stopIfTrue="1">
      <formula>$G$38="Ya"</formula>
    </cfRule>
  </conditionalFormatting>
  <conditionalFormatting sqref="G39:J39">
    <cfRule type="expression" dxfId="258" priority="253" stopIfTrue="1">
      <formula>$G$39="Tidak"</formula>
    </cfRule>
    <cfRule type="expression" dxfId="257" priority="254" stopIfTrue="1">
      <formula>$G$39="Ya"</formula>
    </cfRule>
  </conditionalFormatting>
  <conditionalFormatting sqref="G40:J40">
    <cfRule type="expression" dxfId="256" priority="251" stopIfTrue="1">
      <formula>$G$40="Tidak"</formula>
    </cfRule>
    <cfRule type="expression" dxfId="255" priority="252" stopIfTrue="1">
      <formula>$G$40="Ya"</formula>
    </cfRule>
  </conditionalFormatting>
  <conditionalFormatting sqref="G111:J111">
    <cfRule type="expression" dxfId="254" priority="249" stopIfTrue="1">
      <formula>$G$111="Tidak"</formula>
    </cfRule>
    <cfRule type="expression" dxfId="253" priority="250" stopIfTrue="1">
      <formula>$G$111="Ya"</formula>
    </cfRule>
  </conditionalFormatting>
  <conditionalFormatting sqref="G112:J112">
    <cfRule type="expression" dxfId="252" priority="247" stopIfTrue="1">
      <formula>$G$112="Tidak"</formula>
    </cfRule>
    <cfRule type="expression" dxfId="251" priority="248" stopIfTrue="1">
      <formula>$G$112="Ya"</formula>
    </cfRule>
  </conditionalFormatting>
  <conditionalFormatting sqref="G113:J113">
    <cfRule type="expression" dxfId="250" priority="245" stopIfTrue="1">
      <formula>$G$113="Tidak"</formula>
    </cfRule>
    <cfRule type="expression" dxfId="249" priority="246" stopIfTrue="1">
      <formula>$G$113="Ya"</formula>
    </cfRule>
  </conditionalFormatting>
  <conditionalFormatting sqref="G114:J114">
    <cfRule type="expression" dxfId="248" priority="243" stopIfTrue="1">
      <formula>$G$114="Tidak"</formula>
    </cfRule>
    <cfRule type="expression" dxfId="247" priority="244" stopIfTrue="1">
      <formula>$G$114="Ya"</formula>
    </cfRule>
  </conditionalFormatting>
  <conditionalFormatting sqref="G116:J116">
    <cfRule type="expression" dxfId="246" priority="241" stopIfTrue="1">
      <formula>$G$116="Tidak"</formula>
    </cfRule>
    <cfRule type="expression" dxfId="245" priority="242" stopIfTrue="1">
      <formula>$G$116="Ya"</formula>
    </cfRule>
  </conditionalFormatting>
  <conditionalFormatting sqref="G117:J117">
    <cfRule type="expression" dxfId="244" priority="239" stopIfTrue="1">
      <formula>$G$117="Tidak"</formula>
    </cfRule>
    <cfRule type="expression" dxfId="243" priority="240" stopIfTrue="1">
      <formula>$G$117="Ya"</formula>
    </cfRule>
  </conditionalFormatting>
  <conditionalFormatting sqref="G118:J118">
    <cfRule type="expression" dxfId="242" priority="237" stopIfTrue="1">
      <formula>$G$118="Tidak"</formula>
    </cfRule>
    <cfRule type="expression" dxfId="241" priority="238" stopIfTrue="1">
      <formula>$G$118="Ya"</formula>
    </cfRule>
  </conditionalFormatting>
  <conditionalFormatting sqref="G119:J119">
    <cfRule type="expression" dxfId="240" priority="235" stopIfTrue="1">
      <formula>$G$119="Tidak"</formula>
    </cfRule>
    <cfRule type="expression" dxfId="239" priority="236" stopIfTrue="1">
      <formula>$G$119="Ya"</formula>
    </cfRule>
  </conditionalFormatting>
  <conditionalFormatting sqref="G120:J120">
    <cfRule type="expression" dxfId="238" priority="233" stopIfTrue="1">
      <formula>$G$120="Tidak"</formula>
    </cfRule>
    <cfRule type="expression" dxfId="237" priority="234" stopIfTrue="1">
      <formula>$G$120="Ya"</formula>
    </cfRule>
  </conditionalFormatting>
  <conditionalFormatting sqref="G121:J121">
    <cfRule type="expression" dxfId="236" priority="231" stopIfTrue="1">
      <formula>$G$121="Tidak"</formula>
    </cfRule>
    <cfRule type="expression" dxfId="235" priority="232" stopIfTrue="1">
      <formula>$G$121="Ya"</formula>
    </cfRule>
  </conditionalFormatting>
  <conditionalFormatting sqref="G49:J49">
    <cfRule type="expression" dxfId="234" priority="227" stopIfTrue="1">
      <formula>$G$49="Tidak"</formula>
    </cfRule>
    <cfRule type="expression" dxfId="233" priority="228" stopIfTrue="1">
      <formula>$G$49="Ya"</formula>
    </cfRule>
  </conditionalFormatting>
  <conditionalFormatting sqref="G50:J50">
    <cfRule type="expression" dxfId="232" priority="225" stopIfTrue="1">
      <formula>$G$50="Tidak"</formula>
    </cfRule>
    <cfRule type="expression" dxfId="231" priority="226" stopIfTrue="1">
      <formula>$G$50="Ya"</formula>
    </cfRule>
  </conditionalFormatting>
  <conditionalFormatting sqref="G52:J52">
    <cfRule type="expression" dxfId="230" priority="223" stopIfTrue="1">
      <formula>$G$52="Tidak"</formula>
    </cfRule>
    <cfRule type="expression" dxfId="229" priority="224" stopIfTrue="1">
      <formula>$G$52="Ya"</formula>
    </cfRule>
  </conditionalFormatting>
  <conditionalFormatting sqref="G53:J53">
    <cfRule type="expression" dxfId="228" priority="221" stopIfTrue="1">
      <formula>$G$53="Tidak"</formula>
    </cfRule>
    <cfRule type="expression" dxfId="227" priority="222" stopIfTrue="1">
      <formula>$G$53="Ya"</formula>
    </cfRule>
  </conditionalFormatting>
  <conditionalFormatting sqref="G54:J54">
    <cfRule type="expression" dxfId="226" priority="219" stopIfTrue="1">
      <formula>$G$54="Tidak"</formula>
    </cfRule>
    <cfRule type="expression" dxfId="225" priority="220" stopIfTrue="1">
      <formula>$G$54="Ya"</formula>
    </cfRule>
  </conditionalFormatting>
  <conditionalFormatting sqref="G55:J55">
    <cfRule type="expression" dxfId="224" priority="217" stopIfTrue="1">
      <formula>$G$55="Tidak"</formula>
    </cfRule>
    <cfRule type="expression" dxfId="223" priority="218" stopIfTrue="1">
      <formula>$G$55="Ya"</formula>
    </cfRule>
  </conditionalFormatting>
  <conditionalFormatting sqref="G58:J58">
    <cfRule type="expression" dxfId="222" priority="215" stopIfTrue="1">
      <formula>$G$58="Tidak"</formula>
    </cfRule>
    <cfRule type="expression" dxfId="221" priority="216" stopIfTrue="1">
      <formula>$G$58="Ya"</formula>
    </cfRule>
  </conditionalFormatting>
  <conditionalFormatting sqref="G59:J59">
    <cfRule type="expression" dxfId="220" priority="213" stopIfTrue="1">
      <formula>$G$59="Tidak"</formula>
    </cfRule>
    <cfRule type="expression" dxfId="219" priority="214" stopIfTrue="1">
      <formula>$G$59="Ya"</formula>
    </cfRule>
  </conditionalFormatting>
  <conditionalFormatting sqref="G62:J64">
    <cfRule type="expression" dxfId="218" priority="212" stopIfTrue="1">
      <formula>$H$61="TB"</formula>
    </cfRule>
  </conditionalFormatting>
  <conditionalFormatting sqref="G62:J62">
    <cfRule type="expression" dxfId="217" priority="210" stopIfTrue="1">
      <formula>$G$62="Tidak"</formula>
    </cfRule>
    <cfRule type="expression" dxfId="216" priority="211" stopIfTrue="1">
      <formula>$G$62="Ya"</formula>
    </cfRule>
  </conditionalFormatting>
  <conditionalFormatting sqref="G63:J63">
    <cfRule type="expression" dxfId="215" priority="208" stopIfTrue="1">
      <formula>$G$63="Tidak"</formula>
    </cfRule>
    <cfRule type="expression" dxfId="214" priority="209" stopIfTrue="1">
      <formula>$G$63="Ya"</formula>
    </cfRule>
  </conditionalFormatting>
  <conditionalFormatting sqref="G64:J64">
    <cfRule type="expression" dxfId="213" priority="206" stopIfTrue="1">
      <formula>$G$64="Tidak"</formula>
    </cfRule>
    <cfRule type="expression" dxfId="212" priority="207" stopIfTrue="1">
      <formula>$G$64="Ya"</formula>
    </cfRule>
  </conditionalFormatting>
  <conditionalFormatting sqref="G67:J75">
    <cfRule type="expression" dxfId="211" priority="205" stopIfTrue="1">
      <formula>$H$66="TB"</formula>
    </cfRule>
  </conditionalFormatting>
  <conditionalFormatting sqref="G67:J67">
    <cfRule type="expression" dxfId="210" priority="203" stopIfTrue="1">
      <formula>$G$67="Tidak"</formula>
    </cfRule>
    <cfRule type="expression" dxfId="209" priority="204" stopIfTrue="1">
      <formula>$G$67="Ya"</formula>
    </cfRule>
  </conditionalFormatting>
  <conditionalFormatting sqref="G68:J68">
    <cfRule type="expression" dxfId="208" priority="201" stopIfTrue="1">
      <formula>$G$68="Tidak"</formula>
    </cfRule>
    <cfRule type="expression" dxfId="207" priority="202" stopIfTrue="1">
      <formula>$G$68="Ya"</formula>
    </cfRule>
  </conditionalFormatting>
  <conditionalFormatting sqref="G70:J70">
    <cfRule type="expression" dxfId="206" priority="199" stopIfTrue="1">
      <formula>$G$70="Tidak"</formula>
    </cfRule>
    <cfRule type="expression" dxfId="205" priority="200" stopIfTrue="1">
      <formula>$G$70="Ya"</formula>
    </cfRule>
  </conditionalFormatting>
  <conditionalFormatting sqref="G71:J71">
    <cfRule type="expression" dxfId="204" priority="197" stopIfTrue="1">
      <formula>$G$71="Tidak"</formula>
    </cfRule>
    <cfRule type="expression" dxfId="203" priority="198" stopIfTrue="1">
      <formula>$G$71="Ya"</formula>
    </cfRule>
  </conditionalFormatting>
  <conditionalFormatting sqref="G72:J72">
    <cfRule type="expression" dxfId="202" priority="195" stopIfTrue="1">
      <formula>$G$72="Tidak"</formula>
    </cfRule>
    <cfRule type="expression" dxfId="201" priority="196" stopIfTrue="1">
      <formula>$G$72="Ya"</formula>
    </cfRule>
  </conditionalFormatting>
  <conditionalFormatting sqref="G73:J73">
    <cfRule type="expression" dxfId="200" priority="193" stopIfTrue="1">
      <formula>$G$73="Tidak"</formula>
    </cfRule>
    <cfRule type="expression" dxfId="199" priority="194" stopIfTrue="1">
      <formula>$G$73="Ya"</formula>
    </cfRule>
  </conditionalFormatting>
  <conditionalFormatting sqref="G74:J74">
    <cfRule type="expression" dxfId="198" priority="191" stopIfTrue="1">
      <formula>$G$74="Tidak"</formula>
    </cfRule>
    <cfRule type="expression" dxfId="197" priority="192" stopIfTrue="1">
      <formula>$G$74="Ya"</formula>
    </cfRule>
  </conditionalFormatting>
  <conditionalFormatting sqref="G75:J75">
    <cfRule type="expression" dxfId="196" priority="189" stopIfTrue="1">
      <formula>$G$75="Tidak"</formula>
    </cfRule>
    <cfRule type="expression" dxfId="195" priority="190" stopIfTrue="1">
      <formula>$G$75="Ya"</formula>
    </cfRule>
  </conditionalFormatting>
  <conditionalFormatting sqref="G85:J85">
    <cfRule type="expression" dxfId="194" priority="187" stopIfTrue="1">
      <formula>$G$85="Tidak"</formula>
    </cfRule>
    <cfRule type="expression" dxfId="193" priority="188" stopIfTrue="1">
      <formula>$G$85="Ya"</formula>
    </cfRule>
  </conditionalFormatting>
  <conditionalFormatting sqref="G77:J82">
    <cfRule type="expression" dxfId="192" priority="186" stopIfTrue="1">
      <formula>$H$76="TB"</formula>
    </cfRule>
  </conditionalFormatting>
  <conditionalFormatting sqref="G77:J77">
    <cfRule type="expression" dxfId="191" priority="184" stopIfTrue="1">
      <formula>$G$77="Tidak"</formula>
    </cfRule>
    <cfRule type="expression" dxfId="190" priority="185" stopIfTrue="1">
      <formula>$G$77="Ya"</formula>
    </cfRule>
  </conditionalFormatting>
  <conditionalFormatting sqref="G78:J78">
    <cfRule type="expression" dxfId="189" priority="182" stopIfTrue="1">
      <formula>$G$78="Tidak"</formula>
    </cfRule>
    <cfRule type="expression" dxfId="188" priority="183" stopIfTrue="1">
      <formula>$G$78="Ya"</formula>
    </cfRule>
  </conditionalFormatting>
  <conditionalFormatting sqref="G79:J79">
    <cfRule type="expression" dxfId="187" priority="180" stopIfTrue="1">
      <formula>$G$79="Tidak"</formula>
    </cfRule>
    <cfRule type="expression" dxfId="186" priority="181" stopIfTrue="1">
      <formula>$G$79="Ya"</formula>
    </cfRule>
  </conditionalFormatting>
  <conditionalFormatting sqref="G80:J80">
    <cfRule type="expression" dxfId="185" priority="178" stopIfTrue="1">
      <formula>$G$80="Tidak"</formula>
    </cfRule>
    <cfRule type="expression" dxfId="184" priority="179" stopIfTrue="1">
      <formula>$G$80="Ya"</formula>
    </cfRule>
  </conditionalFormatting>
  <conditionalFormatting sqref="G81:J81">
    <cfRule type="expression" dxfId="183" priority="176" stopIfTrue="1">
      <formula>$G$81="Tidak"</formula>
    </cfRule>
    <cfRule type="expression" dxfId="182" priority="177" stopIfTrue="1">
      <formula>$G$81="Ya"</formula>
    </cfRule>
  </conditionalFormatting>
  <conditionalFormatting sqref="G82:J82">
    <cfRule type="expression" dxfId="181" priority="174" stopIfTrue="1">
      <formula>$G$82="Tidak"</formula>
    </cfRule>
    <cfRule type="expression" dxfId="180" priority="175" stopIfTrue="1">
      <formula>$G$82="Ya"</formula>
    </cfRule>
  </conditionalFormatting>
  <conditionalFormatting sqref="G84:J84">
    <cfRule type="expression" dxfId="179" priority="172" stopIfTrue="1">
      <formula>$G$84="Tidak"</formula>
    </cfRule>
    <cfRule type="expression" dxfId="178" priority="173" stopIfTrue="1">
      <formula>$G$84="Ya"</formula>
    </cfRule>
  </conditionalFormatting>
  <conditionalFormatting sqref="G87:J87">
    <cfRule type="expression" dxfId="177" priority="168" stopIfTrue="1">
      <formula>$J$87="TB"</formula>
    </cfRule>
    <cfRule type="expression" dxfId="176" priority="169" stopIfTrue="1">
      <formula>$J$87=1</formula>
    </cfRule>
    <cfRule type="expression" dxfId="175" priority="170" stopIfTrue="1">
      <formula>$J$87=0</formula>
    </cfRule>
  </conditionalFormatting>
  <conditionalFormatting sqref="G88:J88">
    <cfRule type="expression" dxfId="174" priority="163" stopIfTrue="1">
      <formula>$J$88=0</formula>
    </cfRule>
    <cfRule type="expression" dxfId="173" priority="166" stopIfTrue="1">
      <formula>$J$88="TB"</formula>
    </cfRule>
    <cfRule type="expression" dxfId="172" priority="167" stopIfTrue="1">
      <formula>$J$88=1</formula>
    </cfRule>
  </conditionalFormatting>
  <conditionalFormatting sqref="G89:J89">
    <cfRule type="expression" dxfId="171" priority="164" stopIfTrue="1">
      <formula>$J$89="TB"</formula>
    </cfRule>
    <cfRule type="expression" dxfId="170" priority="165" stopIfTrue="1">
      <formula>$J$89=1</formula>
    </cfRule>
    <cfRule type="expression" dxfId="169" priority="171" stopIfTrue="1">
      <formula>$J$89=0</formula>
    </cfRule>
  </conditionalFormatting>
  <conditionalFormatting sqref="G90:J90">
    <cfRule type="expression" dxfId="168" priority="160" stopIfTrue="1">
      <formula>$J$90="TB"</formula>
    </cfRule>
    <cfRule type="expression" dxfId="167" priority="161" stopIfTrue="1">
      <formula>$J$90=1</formula>
    </cfRule>
    <cfRule type="expression" dxfId="166" priority="162" stopIfTrue="1">
      <formula>$J$90=0</formula>
    </cfRule>
  </conditionalFormatting>
  <conditionalFormatting sqref="G91:J91">
    <cfRule type="expression" dxfId="165" priority="157" stopIfTrue="1">
      <formula>$J$91="TB"</formula>
    </cfRule>
    <cfRule type="expression" dxfId="164" priority="158" stopIfTrue="1">
      <formula>$J$91=1</formula>
    </cfRule>
    <cfRule type="expression" dxfId="163" priority="159" stopIfTrue="1">
      <formula>$J$91=0</formula>
    </cfRule>
  </conditionalFormatting>
  <conditionalFormatting sqref="G93:J93">
    <cfRule type="expression" dxfId="162" priority="155" stopIfTrue="1">
      <formula>$J$93=0</formula>
    </cfRule>
    <cfRule type="expression" dxfId="161" priority="156" stopIfTrue="1">
      <formula>$J$93=1</formula>
    </cfRule>
  </conditionalFormatting>
  <conditionalFormatting sqref="G94:J94">
    <cfRule type="expression" dxfId="160" priority="153" stopIfTrue="1">
      <formula>$J$94=0</formula>
    </cfRule>
    <cfRule type="expression" dxfId="159" priority="154" stopIfTrue="1">
      <formula>$J$94=1</formula>
    </cfRule>
  </conditionalFormatting>
  <conditionalFormatting sqref="G95:J95">
    <cfRule type="expression" dxfId="158" priority="151" stopIfTrue="1">
      <formula>$J$95=0</formula>
    </cfRule>
    <cfRule type="expression" dxfId="157" priority="152" stopIfTrue="1">
      <formula>$J$95=1</formula>
    </cfRule>
  </conditionalFormatting>
  <conditionalFormatting sqref="G96:J96">
    <cfRule type="expression" dxfId="156" priority="142" stopIfTrue="1">
      <formula>$J$96="TB"</formula>
    </cfRule>
    <cfRule type="expression" dxfId="155" priority="149" stopIfTrue="1">
      <formula>$J$96=0</formula>
    </cfRule>
    <cfRule type="expression" dxfId="154" priority="150" stopIfTrue="1">
      <formula>$J$96=1</formula>
    </cfRule>
  </conditionalFormatting>
  <conditionalFormatting sqref="G97:J97">
    <cfRule type="expression" dxfId="153" priority="141" stopIfTrue="1">
      <formula>$J$97="TB"</formula>
    </cfRule>
    <cfRule type="expression" dxfId="152" priority="147" stopIfTrue="1">
      <formula>$J$97=0</formula>
    </cfRule>
    <cfRule type="expression" dxfId="151" priority="148" stopIfTrue="1">
      <formula>$J$97=1</formula>
    </cfRule>
  </conditionalFormatting>
  <conditionalFormatting sqref="G98:J98">
    <cfRule type="expression" dxfId="150" priority="1" stopIfTrue="1">
      <formula>$J$98="TB"</formula>
    </cfRule>
    <cfRule type="expression" dxfId="149" priority="145" stopIfTrue="1">
      <formula>$J$98=0</formula>
    </cfRule>
    <cfRule type="expression" dxfId="148" priority="146" stopIfTrue="1">
      <formula>$J$98=1</formula>
    </cfRule>
  </conditionalFormatting>
  <conditionalFormatting sqref="G99:J99">
    <cfRule type="expression" dxfId="147" priority="140" stopIfTrue="1">
      <formula>$J$99="TB"</formula>
    </cfRule>
    <cfRule type="expression" dxfId="146" priority="143" stopIfTrue="1">
      <formula>$J$99=0</formula>
    </cfRule>
    <cfRule type="expression" dxfId="145" priority="144" stopIfTrue="1">
      <formula>$J$99=1</formula>
    </cfRule>
  </conditionalFormatting>
  <conditionalFormatting sqref="G100:J100">
    <cfRule type="expression" dxfId="144" priority="138" stopIfTrue="1">
      <formula>$J$100=0</formula>
    </cfRule>
    <cfRule type="expression" dxfId="143" priority="139" stopIfTrue="1">
      <formula>$J$100=1</formula>
    </cfRule>
  </conditionalFormatting>
  <conditionalFormatting sqref="G101:J101">
    <cfRule type="expression" dxfId="142" priority="136" stopIfTrue="1">
      <formula>$J$101=0</formula>
    </cfRule>
    <cfRule type="expression" dxfId="141" priority="137" stopIfTrue="1">
      <formula>$J$101=1</formula>
    </cfRule>
  </conditionalFormatting>
  <conditionalFormatting sqref="G102:J102">
    <cfRule type="expression" dxfId="140" priority="134" stopIfTrue="1">
      <formula>$J$102=0</formula>
    </cfRule>
    <cfRule type="expression" dxfId="139" priority="135" stopIfTrue="1">
      <formula>$J$102=1</formula>
    </cfRule>
  </conditionalFormatting>
  <conditionalFormatting sqref="G103:J103">
    <cfRule type="expression" dxfId="138" priority="131" stopIfTrue="1">
      <formula>$J$103="TB"</formula>
    </cfRule>
    <cfRule type="expression" dxfId="137" priority="132" stopIfTrue="1">
      <formula>$J$103=0</formula>
    </cfRule>
    <cfRule type="expression" dxfId="136" priority="133" stopIfTrue="1">
      <formula>$J$103=1</formula>
    </cfRule>
  </conditionalFormatting>
  <conditionalFormatting sqref="G128:J128">
    <cfRule type="expression" dxfId="135" priority="129" stopIfTrue="1">
      <formula>$G$128="Tidak"</formula>
    </cfRule>
    <cfRule type="expression" dxfId="134" priority="130" stopIfTrue="1">
      <formula>$G$128="Ya"</formula>
    </cfRule>
  </conditionalFormatting>
  <conditionalFormatting sqref="G129:J129">
    <cfRule type="expression" dxfId="133" priority="127" stopIfTrue="1">
      <formula>$G$129="Tidak"</formula>
    </cfRule>
    <cfRule type="expression" dxfId="132" priority="128" stopIfTrue="1">
      <formula>$G$129="Ya"</formula>
    </cfRule>
  </conditionalFormatting>
  <conditionalFormatting sqref="G130:J130">
    <cfRule type="expression" dxfId="131" priority="125" stopIfTrue="1">
      <formula>$G$130="Tidak"</formula>
    </cfRule>
    <cfRule type="expression" dxfId="130" priority="126" stopIfTrue="1">
      <formula>$G$130="Ya"</formula>
    </cfRule>
  </conditionalFormatting>
  <conditionalFormatting sqref="G132:J132">
    <cfRule type="expression" dxfId="129" priority="123" stopIfTrue="1">
      <formula>$G$132="Tidak"</formula>
    </cfRule>
    <cfRule type="expression" dxfId="128" priority="124" stopIfTrue="1">
      <formula>$G$132="Ya"</formula>
    </cfRule>
  </conditionalFormatting>
  <conditionalFormatting sqref="G133:J133">
    <cfRule type="expression" dxfId="127" priority="121" stopIfTrue="1">
      <formula>$G$133="Tidak"</formula>
    </cfRule>
    <cfRule type="expression" dxfId="126" priority="122" stopIfTrue="1">
      <formula>$G$133="Ya"</formula>
    </cfRule>
  </conditionalFormatting>
  <conditionalFormatting sqref="G134:J134">
    <cfRule type="expression" dxfId="125" priority="119" stopIfTrue="1">
      <formula>$G$134="Tidak"</formula>
    </cfRule>
    <cfRule type="expression" dxfId="124" priority="120" stopIfTrue="1">
      <formula>$G$134="Ya"</formula>
    </cfRule>
  </conditionalFormatting>
  <conditionalFormatting sqref="G136:J136">
    <cfRule type="expression" dxfId="123" priority="117" stopIfTrue="1">
      <formula>$G$136="Tidak"</formula>
    </cfRule>
    <cfRule type="expression" dxfId="122" priority="118" stopIfTrue="1">
      <formula>$G$136="Ya"</formula>
    </cfRule>
  </conditionalFormatting>
  <conditionalFormatting sqref="G137:J137">
    <cfRule type="expression" dxfId="121" priority="115" stopIfTrue="1">
      <formula>$G$137="Tidak"</formula>
    </cfRule>
    <cfRule type="expression" dxfId="120" priority="116" stopIfTrue="1">
      <formula>$G$137="Ya"</formula>
    </cfRule>
  </conditionalFormatting>
  <conditionalFormatting sqref="G138:J138">
    <cfRule type="expression" dxfId="119" priority="113" stopIfTrue="1">
      <formula>$G$138="Tidak"</formula>
    </cfRule>
    <cfRule type="expression" dxfId="118" priority="114" stopIfTrue="1">
      <formula>$G$138="Ya"</formula>
    </cfRule>
  </conditionalFormatting>
  <conditionalFormatting sqref="G139:J139">
    <cfRule type="expression" dxfId="117" priority="111" stopIfTrue="1">
      <formula>$G$139="Tidak"</formula>
    </cfRule>
    <cfRule type="expression" dxfId="116" priority="112" stopIfTrue="1">
      <formula>$G$139="Ya"</formula>
    </cfRule>
  </conditionalFormatting>
  <conditionalFormatting sqref="G140:J140">
    <cfRule type="expression" dxfId="115" priority="109" stopIfTrue="1">
      <formula>$G$140="Tidak"</formula>
    </cfRule>
    <cfRule type="expression" dxfId="114" priority="110" stopIfTrue="1">
      <formula>$G$140="Ya"</formula>
    </cfRule>
  </conditionalFormatting>
  <conditionalFormatting sqref="G142:J142">
    <cfRule type="expression" dxfId="113" priority="107" stopIfTrue="1">
      <formula>$G$142="Tidak"</formula>
    </cfRule>
    <cfRule type="expression" dxfId="112" priority="108" stopIfTrue="1">
      <formula>$G$142="Ya"</formula>
    </cfRule>
  </conditionalFormatting>
  <conditionalFormatting sqref="G143:J143">
    <cfRule type="expression" dxfId="111" priority="105" stopIfTrue="1">
      <formula>$G$143="Tidak"</formula>
    </cfRule>
    <cfRule type="expression" dxfId="110" priority="106" stopIfTrue="1">
      <formula>$G$143="Ya"</formula>
    </cfRule>
  </conditionalFormatting>
  <conditionalFormatting sqref="G144:J144">
    <cfRule type="expression" dxfId="109" priority="103" stopIfTrue="1">
      <formula>$G$144="Tidak"</formula>
    </cfRule>
    <cfRule type="expression" dxfId="108" priority="104" stopIfTrue="1">
      <formula>$G$144="Ya"</formula>
    </cfRule>
  </conditionalFormatting>
  <conditionalFormatting sqref="G145:J145">
    <cfRule type="expression" dxfId="107" priority="101" stopIfTrue="1">
      <formula>$G$145="Tidak"</formula>
    </cfRule>
    <cfRule type="expression" dxfId="106" priority="102" stopIfTrue="1">
      <formula>$G$145="Ya"</formula>
    </cfRule>
  </conditionalFormatting>
  <conditionalFormatting sqref="G146:J146">
    <cfRule type="expression" dxfId="105" priority="99" stopIfTrue="1">
      <formula>$G$146="Tidak"</formula>
    </cfRule>
    <cfRule type="expression" dxfId="104" priority="100" stopIfTrue="1">
      <formula>$G$146="Ya"</formula>
    </cfRule>
  </conditionalFormatting>
  <conditionalFormatting sqref="G147:J147">
    <cfRule type="expression" dxfId="103" priority="97" stopIfTrue="1">
      <formula>$G$147="Tidak"</formula>
    </cfRule>
    <cfRule type="expression" dxfId="102" priority="98" stopIfTrue="1">
      <formula>$G$146="Ya"</formula>
    </cfRule>
  </conditionalFormatting>
  <conditionalFormatting sqref="G155:J158 G160:J161 G163:J164">
    <cfRule type="expression" dxfId="101" priority="96" stopIfTrue="1">
      <formula>$H$154="TB"</formula>
    </cfRule>
  </conditionalFormatting>
  <conditionalFormatting sqref="G155:J155">
    <cfRule type="expression" dxfId="100" priority="94" stopIfTrue="1">
      <formula>$G$155="Tidak"</formula>
    </cfRule>
    <cfRule type="expression" dxfId="99" priority="95" stopIfTrue="1">
      <formula>$G$155="Ya"</formula>
    </cfRule>
  </conditionalFormatting>
  <conditionalFormatting sqref="G156:J156">
    <cfRule type="expression" dxfId="98" priority="92" stopIfTrue="1">
      <formula>$G$156="Tidak"</formula>
    </cfRule>
    <cfRule type="expression" dxfId="97" priority="93" stopIfTrue="1">
      <formula>$G$156="Ya"</formula>
    </cfRule>
  </conditionalFormatting>
  <conditionalFormatting sqref="G157:J157">
    <cfRule type="expression" dxfId="96" priority="90" stopIfTrue="1">
      <formula>$G$157="Tidak"</formula>
    </cfRule>
    <cfRule type="expression" dxfId="95" priority="91" stopIfTrue="1">
      <formula>$G$157="Ya"</formula>
    </cfRule>
  </conditionalFormatting>
  <conditionalFormatting sqref="G158:J158">
    <cfRule type="expression" dxfId="94" priority="88" stopIfTrue="1">
      <formula>$G$158="Tidak"</formula>
    </cfRule>
    <cfRule type="expression" dxfId="93" priority="89" stopIfTrue="1">
      <formula>$G$158="Ya"</formula>
    </cfRule>
  </conditionalFormatting>
  <conditionalFormatting sqref="G160:J160">
    <cfRule type="expression" dxfId="92" priority="86" stopIfTrue="1">
      <formula>$G$160="Tidak"</formula>
    </cfRule>
    <cfRule type="expression" dxfId="91" priority="87" stopIfTrue="1">
      <formula>$G$160="Ya"</formula>
    </cfRule>
  </conditionalFormatting>
  <conditionalFormatting sqref="G161:J161">
    <cfRule type="expression" dxfId="90" priority="84" stopIfTrue="1">
      <formula>$G$161="Tidak"</formula>
    </cfRule>
    <cfRule type="expression" dxfId="89" priority="85" stopIfTrue="1">
      <formula>$G$161="Ya"</formula>
    </cfRule>
  </conditionalFormatting>
  <conditionalFormatting sqref="G163:J163">
    <cfRule type="expression" dxfId="88" priority="82" stopIfTrue="1">
      <formula>$G$163="Tidak"</formula>
    </cfRule>
    <cfRule type="expression" dxfId="87" priority="83" stopIfTrue="1">
      <formula>$G$163="Ya"</formula>
    </cfRule>
  </conditionalFormatting>
  <conditionalFormatting sqref="G164:J164">
    <cfRule type="expression" dxfId="86" priority="80" stopIfTrue="1">
      <formula>$G$164="Tidak"</formula>
    </cfRule>
    <cfRule type="expression" dxfId="85" priority="81" stopIfTrue="1">
      <formula>$G$164="Ya"</formula>
    </cfRule>
  </conditionalFormatting>
  <conditionalFormatting sqref="G172:J172">
    <cfRule type="expression" dxfId="84" priority="77" stopIfTrue="1">
      <formula>$G$172="Tidak"</formula>
    </cfRule>
    <cfRule type="expression" dxfId="83" priority="78" stopIfTrue="1">
      <formula>$G$172="Ya"</formula>
    </cfRule>
  </conditionalFormatting>
  <conditionalFormatting sqref="G174:J174">
    <cfRule type="expression" dxfId="82" priority="75" stopIfTrue="1">
      <formula>$G$174="Tidak"</formula>
    </cfRule>
    <cfRule type="expression" dxfId="81" priority="76" stopIfTrue="1">
      <formula>$G$174="Ya"</formula>
    </cfRule>
  </conditionalFormatting>
  <conditionalFormatting sqref="G175:J175">
    <cfRule type="expression" dxfId="80" priority="73" stopIfTrue="1">
      <formula>$G$175="Tidak"</formula>
    </cfRule>
    <cfRule type="expression" dxfId="79" priority="74" stopIfTrue="1">
      <formula>$G$175="Ya"</formula>
    </cfRule>
  </conditionalFormatting>
  <conditionalFormatting sqref="G176:J176">
    <cfRule type="expression" dxfId="78" priority="71" stopIfTrue="1">
      <formula>$G$176="Tidak"</formula>
    </cfRule>
    <cfRule type="expression" dxfId="77" priority="72" stopIfTrue="1">
      <formula>$G$176="Ya"</formula>
    </cfRule>
  </conditionalFormatting>
  <conditionalFormatting sqref="G177:J177">
    <cfRule type="expression" dxfId="76" priority="69" stopIfTrue="1">
      <formula>$G$177="Tidak"</formula>
    </cfRule>
    <cfRule type="expression" dxfId="75" priority="70" stopIfTrue="1">
      <formula>$G$177="Ya"</formula>
    </cfRule>
  </conditionalFormatting>
  <conditionalFormatting sqref="G178:J178">
    <cfRule type="expression" dxfId="74" priority="67" stopIfTrue="1">
      <formula>$G$178="Tidak"</formula>
    </cfRule>
    <cfRule type="expression" dxfId="73" priority="68" stopIfTrue="1">
      <formula>$G$178="Ya"</formula>
    </cfRule>
  </conditionalFormatting>
  <conditionalFormatting sqref="G179:J179">
    <cfRule type="expression" dxfId="72" priority="65" stopIfTrue="1">
      <formula>$G$179="Tidak"</formula>
    </cfRule>
    <cfRule type="expression" dxfId="71" priority="66" stopIfTrue="1">
      <formula>$G$179="Ya"</formula>
    </cfRule>
  </conditionalFormatting>
  <conditionalFormatting sqref="G180:J180">
    <cfRule type="expression" dxfId="70" priority="63" stopIfTrue="1">
      <formula>$G$180="Tidak"</formula>
    </cfRule>
    <cfRule type="expression" dxfId="69" priority="64" stopIfTrue="1">
      <formula>$G$180="Ya"</formula>
    </cfRule>
  </conditionalFormatting>
  <conditionalFormatting sqref="G182:K182">
    <cfRule type="expression" dxfId="68" priority="62" stopIfTrue="1">
      <formula>$G$182="Ya"</formula>
    </cfRule>
  </conditionalFormatting>
  <conditionalFormatting sqref="G183:J183">
    <cfRule type="expression" dxfId="67" priority="60" stopIfTrue="1">
      <formula>$G$183="Ya"</formula>
    </cfRule>
    <cfRule type="expression" dxfId="66" priority="79" stopIfTrue="1">
      <formula>$G$183= "Tidak"</formula>
    </cfRule>
  </conditionalFormatting>
  <conditionalFormatting sqref="G182:J182">
    <cfRule type="expression" dxfId="65" priority="61" stopIfTrue="1">
      <formula>$G$182="Tidak"</formula>
    </cfRule>
  </conditionalFormatting>
  <conditionalFormatting sqref="G185:J185">
    <cfRule type="expression" dxfId="64" priority="58" stopIfTrue="1">
      <formula>$G$185="Tidak"</formula>
    </cfRule>
    <cfRule type="expression" dxfId="63" priority="59" stopIfTrue="1">
      <formula>$G$185="Ya"</formula>
    </cfRule>
  </conditionalFormatting>
  <conditionalFormatting sqref="G186:J186">
    <cfRule type="expression" dxfId="62" priority="56" stopIfTrue="1">
      <formula>$G$186="Tidak"</formula>
    </cfRule>
    <cfRule type="expression" dxfId="61" priority="57" stopIfTrue="1">
      <formula>$G$186="Ya"</formula>
    </cfRule>
  </conditionalFormatting>
  <conditionalFormatting sqref="G188:J188">
    <cfRule type="expression" dxfId="60" priority="54" stopIfTrue="1">
      <formula>$G$188="Tidak"</formula>
    </cfRule>
    <cfRule type="expression" dxfId="59" priority="55" stopIfTrue="1">
      <formula>$G$188="Ya"</formula>
    </cfRule>
  </conditionalFormatting>
  <conditionalFormatting sqref="G189:J189">
    <cfRule type="expression" dxfId="58" priority="52" stopIfTrue="1">
      <formula>$G$189="Tidak"</formula>
    </cfRule>
    <cfRule type="expression" dxfId="57" priority="53" stopIfTrue="1">
      <formula>$G$189="Ya"</formula>
    </cfRule>
  </conditionalFormatting>
  <conditionalFormatting sqref="G191:J191">
    <cfRule type="expression" dxfId="56" priority="50" stopIfTrue="1">
      <formula>$G$191="Tidak"</formula>
    </cfRule>
    <cfRule type="expression" dxfId="55" priority="51" stopIfTrue="1">
      <formula>$G$191="Ya"</formula>
    </cfRule>
  </conditionalFormatting>
  <conditionalFormatting sqref="G192:J192">
    <cfRule type="expression" dxfId="54" priority="48" stopIfTrue="1">
      <formula>$G$192="Tidak"</formula>
    </cfRule>
    <cfRule type="expression" dxfId="53" priority="49" stopIfTrue="1">
      <formula>$G$192="Ya"</formula>
    </cfRule>
  </conditionalFormatting>
  <conditionalFormatting sqref="G193:J193">
    <cfRule type="expression" dxfId="52" priority="46" stopIfTrue="1">
      <formula>$G$193="Tidak"</formula>
    </cfRule>
    <cfRule type="expression" dxfId="51" priority="47" stopIfTrue="1">
      <formula>$G$193="Ya"</formula>
    </cfRule>
  </conditionalFormatting>
  <conditionalFormatting sqref="G195:J206">
    <cfRule type="expression" dxfId="50" priority="45" stopIfTrue="1">
      <formula>$G$194= "Tidak berkaitan"</formula>
    </cfRule>
  </conditionalFormatting>
  <conditionalFormatting sqref="G195:J195">
    <cfRule type="expression" dxfId="49" priority="43" stopIfTrue="1">
      <formula>$G$195="Tidak"</formula>
    </cfRule>
    <cfRule type="expression" dxfId="48" priority="44" stopIfTrue="1">
      <formula>$G$195="Ya"</formula>
    </cfRule>
  </conditionalFormatting>
  <conditionalFormatting sqref="I207">
    <cfRule type="expression" dxfId="47" priority="22" stopIfTrue="1">
      <formula>$G$194= "Tidak berkaitan"</formula>
    </cfRule>
  </conditionalFormatting>
  <conditionalFormatting sqref="I208">
    <cfRule type="expression" dxfId="46" priority="19" stopIfTrue="1">
      <formula>$G$194= "Tidak berkaitan"</formula>
    </cfRule>
  </conditionalFormatting>
  <conditionalFormatting sqref="I209">
    <cfRule type="expression" dxfId="45" priority="16" stopIfTrue="1">
      <formula>$G$194= "Tidak berkaitan"</formula>
    </cfRule>
  </conditionalFormatting>
  <conditionalFormatting sqref="I210">
    <cfRule type="expression" dxfId="44" priority="13" stopIfTrue="1">
      <formula>$G$194= "Tidak berkaitan"</formula>
    </cfRule>
  </conditionalFormatting>
  <conditionalFormatting sqref="G196:J196">
    <cfRule type="expression" dxfId="43" priority="41" stopIfTrue="1">
      <formula>$G$196="Tidak"</formula>
    </cfRule>
    <cfRule type="expression" dxfId="42" priority="42" stopIfTrue="1">
      <formula>$G$196="Ya"</formula>
    </cfRule>
  </conditionalFormatting>
  <conditionalFormatting sqref="G197:J197">
    <cfRule type="expression" dxfId="41" priority="39" stopIfTrue="1">
      <formula>$G$197="Tidak"</formula>
    </cfRule>
    <cfRule type="expression" dxfId="40" priority="40" stopIfTrue="1">
      <formula>$G$197="Ya"</formula>
    </cfRule>
  </conditionalFormatting>
  <conditionalFormatting sqref="G198:J198">
    <cfRule type="expression" dxfId="39" priority="37" stopIfTrue="1">
      <formula>$G$198="Tidak"</formula>
    </cfRule>
    <cfRule type="expression" dxfId="38" priority="38" stopIfTrue="1">
      <formula>$G$198="Ya"</formula>
    </cfRule>
  </conditionalFormatting>
  <conditionalFormatting sqref="G199:J199">
    <cfRule type="expression" dxfId="37" priority="35" stopIfTrue="1">
      <formula>$G$199="Tidak"</formula>
    </cfRule>
    <cfRule type="expression" dxfId="36" priority="36" stopIfTrue="1">
      <formula>$G$199="Ya"</formula>
    </cfRule>
  </conditionalFormatting>
  <conditionalFormatting sqref="G200:J200">
    <cfRule type="expression" dxfId="35" priority="33" stopIfTrue="1">
      <formula>$G$200="Tidak"</formula>
    </cfRule>
    <cfRule type="expression" dxfId="34" priority="34" stopIfTrue="1">
      <formula>$G$200="Ya"</formula>
    </cfRule>
  </conditionalFormatting>
  <conditionalFormatting sqref="G201:J201">
    <cfRule type="expression" dxfId="33" priority="31" stopIfTrue="1">
      <formula>$G$201="Tidak"</formula>
    </cfRule>
    <cfRule type="expression" dxfId="32" priority="32" stopIfTrue="1">
      <formula>$G$201="Ya"</formula>
    </cfRule>
  </conditionalFormatting>
  <conditionalFormatting sqref="G202:J202">
    <cfRule type="expression" dxfId="31" priority="29" stopIfTrue="1">
      <formula>$G$202="Tidak"</formula>
    </cfRule>
    <cfRule type="expression" dxfId="30" priority="30" stopIfTrue="1">
      <formula>$G$202="Ya"</formula>
    </cfRule>
  </conditionalFormatting>
  <conditionalFormatting sqref="G204:J204">
    <cfRule type="expression" dxfId="29" priority="27" stopIfTrue="1">
      <formula>$G$204="Tidak"</formula>
    </cfRule>
    <cfRule type="expression" dxfId="28" priority="28" stopIfTrue="1">
      <formula>$G$204="Ya"</formula>
    </cfRule>
  </conditionalFormatting>
  <conditionalFormatting sqref="G205:J205">
    <cfRule type="expression" dxfId="27" priority="25" stopIfTrue="1">
      <formula>$G$205="Tidak"</formula>
    </cfRule>
    <cfRule type="expression" dxfId="26" priority="26" stopIfTrue="1">
      <formula>$G$205="Ya"</formula>
    </cfRule>
  </conditionalFormatting>
  <conditionalFormatting sqref="G206:J206">
    <cfRule type="expression" dxfId="25" priority="23" stopIfTrue="1">
      <formula>$G$206="Tidak"</formula>
    </cfRule>
    <cfRule type="expression" dxfId="24" priority="24" stopIfTrue="1">
      <formula>$G$206="Ya"</formula>
    </cfRule>
  </conditionalFormatting>
  <conditionalFormatting sqref="G207:J207">
    <cfRule type="expression" dxfId="23" priority="20" stopIfTrue="1">
      <formula>$G$207="Tidak"</formula>
    </cfRule>
    <cfRule type="expression" dxfId="22" priority="21" stopIfTrue="1">
      <formula>$G$207="Ya"</formula>
    </cfRule>
  </conditionalFormatting>
  <conditionalFormatting sqref="G208:J208">
    <cfRule type="expression" dxfId="21" priority="17" stopIfTrue="1">
      <formula>$G$208="Tidak"</formula>
    </cfRule>
    <cfRule type="expression" dxfId="20" priority="18" stopIfTrue="1">
      <formula>$G$208="Ya"</formula>
    </cfRule>
  </conditionalFormatting>
  <conditionalFormatting sqref="G209:J209">
    <cfRule type="expression" dxfId="19" priority="14" stopIfTrue="1">
      <formula>$G$209="Tidak"</formula>
    </cfRule>
    <cfRule type="expression" dxfId="18" priority="15" stopIfTrue="1">
      <formula>$G$209="Ya"</formula>
    </cfRule>
  </conditionalFormatting>
  <conditionalFormatting sqref="G210:J210">
    <cfRule type="expression" dxfId="17" priority="11" stopIfTrue="1">
      <formula>$G$210="Tidak"</formula>
    </cfRule>
    <cfRule type="expression" dxfId="16" priority="12" stopIfTrue="1">
      <formula>$G$210="Ya"</formula>
    </cfRule>
  </conditionalFormatting>
  <conditionalFormatting sqref="G76:J76">
    <cfRule type="expression" dxfId="15" priority="9" stopIfTrue="1">
      <formula>$G$76="Tidak"</formula>
    </cfRule>
    <cfRule type="expression" dxfId="14" priority="10" stopIfTrue="1">
      <formula>$G$76="Ya"</formula>
    </cfRule>
  </conditionalFormatting>
  <conditionalFormatting sqref="G194:J194">
    <cfRule type="expression" dxfId="13" priority="5" stopIfTrue="1">
      <formula>$G$194="Tidak"</formula>
    </cfRule>
    <cfRule type="expression" dxfId="12" priority="6" stopIfTrue="1">
      <formula>$G$194="Ya"</formula>
    </cfRule>
  </conditionalFormatting>
  <conditionalFormatting sqref="G69:J69">
    <cfRule type="expression" dxfId="11" priority="229" stopIfTrue="1">
      <formula>$G$69="Tidak"</formula>
    </cfRule>
    <cfRule type="expression" dxfId="10" priority="230" stopIfTrue="1">
      <formula>$G$69="Ya"</formula>
    </cfRule>
  </conditionalFormatting>
  <conditionalFormatting sqref="G115:J115">
    <cfRule type="expression" dxfId="9" priority="7" stopIfTrue="1">
      <formula>$G$115="Tidak"</formula>
    </cfRule>
    <cfRule type="expression" dxfId="8" priority="8" stopIfTrue="1">
      <formula>$G$115="Ya"</formula>
    </cfRule>
  </conditionalFormatting>
  <conditionalFormatting sqref="G48:J48">
    <cfRule type="expression" dxfId="7" priority="3" stopIfTrue="1">
      <formula>$G$48="Tidak"</formula>
    </cfRule>
    <cfRule type="expression" dxfId="6" priority="4" stopIfTrue="1">
      <formula>$G$48="Ya"</formula>
    </cfRule>
  </conditionalFormatting>
  <conditionalFormatting sqref="G111:J121">
    <cfRule type="expression" dxfId="5" priority="2" stopIfTrue="1">
      <formula>$G$110="Tidak Berkaitan"</formula>
    </cfRule>
  </conditionalFormatting>
  <dataValidations count="4">
    <dataValidation type="list" allowBlank="1" showInputMessage="1" showErrorMessage="1" sqref="G87:G91 G103 G96:G99">
      <formula1>$M$17:$M$20</formula1>
    </dataValidation>
    <dataValidation type="list" allowBlank="1" showInputMessage="1" showErrorMessage="1" sqref="G25 G154 G171 G194 G76 G66 G61 G110">
      <formula1>$M$13:$M$15</formula1>
    </dataValidation>
    <dataValidation type="list" allowBlank="1" showInputMessage="1" showErrorMessage="1" sqref="G9:G10 G160:G161 G195:G202 G191:G193 G188:G189 G185:G186 G182:G183 G172:G180 G163:G164 G155:G158 G204:G210 G142:G147 G136:G140 G132:G134 G128:G130 G100:G102 G93:G95 G84:G85 G77:G82 G67:G75 G62:G64 G58:G59 G52:G55 G48:G50 G111:G121 G26:G40 G16:G18 G12:G14">
      <formula1>$M$8:$M$10</formula1>
    </dataValidation>
    <dataValidation type="list" allowBlank="1" showInputMessage="1" showErrorMessage="1" sqref="H9:I11 H14:I14">
      <formula1>$N$14:$N$15</formula1>
    </dataValidation>
  </dataValidations>
  <hyperlinks>
    <hyperlink ref="P4:Q4" location="'K1'!J221" display="Results"/>
  </hyperlinks>
  <pageMargins left="0.66" right="0.17" top="0.44" bottom="0.4" header="0.3" footer="0.17"/>
  <pageSetup paperSize="9" scale="62" fitToHeight="0" orientation="portrait" r:id="rId1"/>
  <headerFooter>
    <oddFooter>&amp;R&amp;P/&amp;N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A72"/>
  <sheetViews>
    <sheetView topLeftCell="A7" zoomScale="82" zoomScaleNormal="82" workbookViewId="0">
      <selection activeCell="X27" sqref="X27"/>
    </sheetView>
  </sheetViews>
  <sheetFormatPr defaultRowHeight="15.75" x14ac:dyDescent="0.25"/>
  <cols>
    <col min="1" max="1" width="2.7109375" style="19" customWidth="1"/>
    <col min="2" max="2" width="11.85546875" style="19" customWidth="1"/>
    <col min="3" max="3" width="33.140625" style="19" customWidth="1"/>
    <col min="4" max="6" width="11.7109375" style="19" customWidth="1"/>
    <col min="7" max="7" width="18.140625" style="91" customWidth="1"/>
    <col min="8" max="9" width="11.7109375" style="19" customWidth="1"/>
    <col min="10" max="10" width="17" style="90" customWidth="1"/>
    <col min="11" max="11" width="43.140625" style="90" customWidth="1"/>
    <col min="12" max="12" width="2.7109375" style="19" customWidth="1"/>
    <col min="13" max="14" width="10.42578125" style="1" hidden="1" customWidth="1"/>
    <col min="15" max="15" width="18.140625" style="1" hidden="1" customWidth="1"/>
    <col min="16" max="16" width="13.85546875" style="1" hidden="1" customWidth="1"/>
    <col min="17" max="17" width="18.42578125" style="1" hidden="1" customWidth="1"/>
    <col min="18" max="18" width="9.140625" style="89"/>
    <col min="19" max="19" width="3.42578125" style="89" bestFit="1" customWidth="1"/>
    <col min="20" max="20" width="32.7109375" style="89" bestFit="1" customWidth="1"/>
    <col min="21" max="21" width="11" style="89" bestFit="1" customWidth="1"/>
    <col min="22" max="22" width="14.85546875" style="89" bestFit="1" customWidth="1"/>
    <col min="23" max="24" width="8.7109375" style="89" customWidth="1"/>
    <col min="25" max="25" width="12.140625" style="89" customWidth="1"/>
    <col min="26" max="16384" width="9.140625" style="1"/>
  </cols>
  <sheetData>
    <row r="1" spans="1:27" ht="9.9499999999999993" customHeight="1" thickBot="1" x14ac:dyDescent="0.3">
      <c r="S1" s="93"/>
      <c r="T1" s="93"/>
      <c r="U1" s="93"/>
      <c r="V1" s="93"/>
      <c r="W1" s="93"/>
      <c r="X1" s="93"/>
      <c r="Y1" s="93"/>
      <c r="Z1" s="19"/>
      <c r="AA1" s="19"/>
    </row>
    <row r="2" spans="1:27" ht="45.75" customHeight="1" thickBot="1" x14ac:dyDescent="0.3">
      <c r="B2" s="239" t="s">
        <v>308</v>
      </c>
      <c r="C2" s="240"/>
      <c r="D2" s="240"/>
      <c r="E2" s="240"/>
      <c r="F2" s="240"/>
      <c r="G2" s="240"/>
      <c r="H2" s="240"/>
      <c r="I2" s="240"/>
      <c r="J2" s="240"/>
      <c r="K2" s="240"/>
      <c r="L2" s="240"/>
      <c r="M2" s="240"/>
      <c r="N2" s="240"/>
      <c r="O2" s="240"/>
      <c r="P2" s="240"/>
      <c r="Q2" s="240"/>
      <c r="R2" s="240"/>
      <c r="S2" s="240"/>
      <c r="T2" s="240"/>
      <c r="U2" s="240"/>
      <c r="V2" s="240"/>
      <c r="W2" s="241"/>
      <c r="X2" s="93"/>
      <c r="Y2" s="93"/>
      <c r="Z2" s="19"/>
      <c r="AA2" s="19"/>
    </row>
    <row r="3" spans="1:27" ht="18" customHeight="1" x14ac:dyDescent="0.25">
      <c r="B3" s="139"/>
      <c r="C3" s="139"/>
      <c r="D3" s="139"/>
      <c r="E3" s="139"/>
      <c r="F3" s="139"/>
      <c r="G3" s="139"/>
      <c r="H3" s="139"/>
      <c r="I3" s="139"/>
      <c r="J3" s="139"/>
      <c r="K3" s="139"/>
      <c r="L3" s="139"/>
      <c r="S3" s="93"/>
      <c r="T3" s="93"/>
      <c r="U3" s="93"/>
      <c r="V3" s="93"/>
      <c r="W3" s="93"/>
      <c r="X3" s="93"/>
      <c r="Y3" s="93"/>
      <c r="Z3" s="19"/>
      <c r="AA3" s="19"/>
    </row>
    <row r="4" spans="1:27" ht="24" customHeight="1" x14ac:dyDescent="0.25">
      <c r="B4" s="235" t="s">
        <v>307</v>
      </c>
      <c r="C4" s="236"/>
      <c r="D4" s="242">
        <f>'Kriteria '!F3</f>
        <v>0</v>
      </c>
      <c r="E4" s="242"/>
      <c r="F4" s="242"/>
      <c r="G4" s="242"/>
      <c r="H4" s="242"/>
      <c r="I4" s="242"/>
      <c r="J4" s="139"/>
      <c r="K4" s="139"/>
      <c r="L4" s="139"/>
      <c r="S4" s="93"/>
      <c r="T4" s="93"/>
      <c r="U4" s="93"/>
      <c r="V4" s="93"/>
      <c r="W4" s="93"/>
      <c r="X4" s="93"/>
      <c r="Y4" s="93"/>
      <c r="Z4" s="19"/>
      <c r="AA4" s="19"/>
    </row>
    <row r="5" spans="1:27" ht="24" customHeight="1" x14ac:dyDescent="0.25">
      <c r="B5" s="235" t="s">
        <v>265</v>
      </c>
      <c r="C5" s="236"/>
      <c r="D5" s="243">
        <f>'Kriteria '!F4</f>
        <v>0</v>
      </c>
      <c r="E5" s="243"/>
      <c r="F5" s="243"/>
      <c r="G5" s="243"/>
      <c r="H5" s="243"/>
      <c r="I5" s="243"/>
      <c r="J5" s="139"/>
      <c r="K5" s="139"/>
      <c r="L5" s="139"/>
      <c r="S5" s="93"/>
      <c r="T5" s="93"/>
      <c r="U5" s="93"/>
      <c r="V5" s="93"/>
      <c r="W5" s="93"/>
      <c r="X5" s="93"/>
      <c r="Y5" s="93"/>
      <c r="Z5" s="19"/>
      <c r="AA5" s="19"/>
    </row>
    <row r="6" spans="1:27" ht="24" customHeight="1" x14ac:dyDescent="0.25">
      <c r="B6" s="235" t="s">
        <v>306</v>
      </c>
      <c r="C6" s="236"/>
      <c r="D6" s="237">
        <f>'Kriteria '!F5</f>
        <v>0</v>
      </c>
      <c r="E6" s="237"/>
      <c r="F6" s="237"/>
      <c r="G6" s="237"/>
      <c r="H6" s="237"/>
      <c r="I6" s="237"/>
      <c r="J6" s="139"/>
      <c r="K6" s="139"/>
      <c r="L6" s="139"/>
      <c r="S6" s="93"/>
      <c r="T6" s="93"/>
      <c r="U6" s="93"/>
      <c r="V6" s="93"/>
      <c r="W6" s="93"/>
      <c r="X6" s="93"/>
      <c r="Y6" s="93"/>
      <c r="Z6" s="19"/>
      <c r="AA6" s="19"/>
    </row>
    <row r="7" spans="1:27" x14ac:dyDescent="0.25">
      <c r="S7" s="93"/>
      <c r="T7" s="93"/>
      <c r="U7" s="93"/>
      <c r="V7" s="93"/>
      <c r="W7" s="93"/>
      <c r="X7" s="93"/>
      <c r="Y7" s="93"/>
      <c r="Z7" s="19"/>
      <c r="AA7" s="19"/>
    </row>
    <row r="8" spans="1:27" x14ac:dyDescent="0.25">
      <c r="S8" s="93"/>
      <c r="T8" s="93"/>
      <c r="U8" s="93"/>
      <c r="V8" s="93"/>
      <c r="W8" s="93"/>
      <c r="X8" s="93"/>
      <c r="Y8" s="93"/>
      <c r="Z8" s="19"/>
      <c r="AA8" s="19"/>
    </row>
    <row r="9" spans="1:27" x14ac:dyDescent="0.25">
      <c r="S9" s="93"/>
      <c r="T9" s="93"/>
      <c r="U9" s="93"/>
      <c r="V9" s="93"/>
      <c r="W9" s="93"/>
      <c r="X9" s="93"/>
      <c r="Y9" s="93"/>
      <c r="Z9" s="19"/>
      <c r="AA9" s="19"/>
    </row>
    <row r="10" spans="1:27" s="123" customFormat="1" ht="11.25" customHeight="1" x14ac:dyDescent="0.25">
      <c r="A10" s="115"/>
      <c r="B10" s="238" t="s">
        <v>305</v>
      </c>
      <c r="C10" s="238"/>
      <c r="D10" s="229" t="s">
        <v>304</v>
      </c>
      <c r="E10" s="229"/>
      <c r="F10" s="229" t="s">
        <v>303</v>
      </c>
      <c r="G10" s="229"/>
      <c r="H10" s="229" t="s">
        <v>302</v>
      </c>
      <c r="I10" s="229"/>
      <c r="J10" s="229" t="s">
        <v>301</v>
      </c>
      <c r="K10" s="229"/>
      <c r="L10" s="115"/>
      <c r="N10" s="123" t="s">
        <v>300</v>
      </c>
      <c r="O10" s="123" t="s">
        <v>299</v>
      </c>
      <c r="P10" s="123" t="s">
        <v>298</v>
      </c>
      <c r="R10" s="124"/>
      <c r="S10" s="100"/>
      <c r="T10" s="100"/>
      <c r="U10" s="100"/>
      <c r="V10" s="100"/>
      <c r="W10" s="100"/>
      <c r="X10" s="100"/>
      <c r="Y10" s="100"/>
      <c r="Z10" s="115"/>
      <c r="AA10" s="115"/>
    </row>
    <row r="11" spans="1:27" s="123" customFormat="1" ht="18" customHeight="1" x14ac:dyDescent="0.25">
      <c r="A11" s="115"/>
      <c r="B11" s="238"/>
      <c r="C11" s="238"/>
      <c r="D11" s="229"/>
      <c r="E11" s="229"/>
      <c r="F11" s="229"/>
      <c r="G11" s="229"/>
      <c r="H11" s="229"/>
      <c r="I11" s="229"/>
      <c r="J11" s="229"/>
      <c r="K11" s="229"/>
      <c r="L11" s="115"/>
      <c r="N11" s="138">
        <v>5</v>
      </c>
      <c r="O11" s="138" t="s">
        <v>297</v>
      </c>
      <c r="P11" s="123" t="s">
        <v>296</v>
      </c>
      <c r="Q11" s="123" t="s">
        <v>295</v>
      </c>
      <c r="R11" s="124"/>
      <c r="S11" s="100"/>
      <c r="T11" s="100"/>
      <c r="U11" s="100"/>
      <c r="V11" s="100"/>
      <c r="W11" s="100"/>
      <c r="X11" s="230" t="s">
        <v>294</v>
      </c>
      <c r="Y11" s="230"/>
      <c r="Z11" s="115"/>
      <c r="AA11" s="115"/>
    </row>
    <row r="12" spans="1:27" s="123" customFormat="1" ht="24" customHeight="1" x14ac:dyDescent="0.25">
      <c r="A12" s="115"/>
      <c r="B12" s="238"/>
      <c r="C12" s="238"/>
      <c r="D12" s="231" t="e">
        <f>'Kriteria '!J221</f>
        <v>#DIV/0!</v>
      </c>
      <c r="E12" s="231"/>
      <c r="F12" s="232" t="e">
        <f>IF(D12&gt;=90%,"Cemerlang", IF(D12&gt;=80%,"Baik", IF(D12&gt;=70%,"Memuaskan", IF(D12&gt;=60%,"Kurang Memuaskan", IF(D12&lt;=59%,"Tidak Memuaskan")))))</f>
        <v>#DIV/0!</v>
      </c>
      <c r="G12" s="232"/>
      <c r="H12" s="233" t="e">
        <f>IF(D12&gt;=90%,"5", IF(D12&gt;=80%,"4", IF(D12&gt;=70%,"3", IF(D12&gt;=60%,"2", IF(D12&lt;=59%,"1")))))</f>
        <v>#DIV/0!</v>
      </c>
      <c r="I12" s="233"/>
      <c r="J12" s="234" t="e">
        <f>IF(D12&gt;=90%,"TAHNIAH", IF(D12&gt;=70%,"SILA TAMBAH BAIK", IF(D12&gt;=50%,"HUBUNGI BAHAGIAN AUDIT DALAM UPM UNTUK KHIDMAT KONSULTASI", IF(D12&lt;=49%,"HUBUNGI BAHAGIAN AUDIT DALAM UPM UNTUK KHIDMAT KONSULTASI"))))</f>
        <v>#DIV/0!</v>
      </c>
      <c r="K12" s="234"/>
      <c r="L12" s="115"/>
      <c r="N12" s="137">
        <v>4</v>
      </c>
      <c r="O12" s="137" t="s">
        <v>3</v>
      </c>
      <c r="P12" s="123" t="s">
        <v>293</v>
      </c>
      <c r="Q12" s="123" t="s">
        <v>292</v>
      </c>
      <c r="R12" s="124"/>
      <c r="S12" s="100"/>
      <c r="T12" s="100"/>
      <c r="U12" s="100"/>
      <c r="V12" s="100"/>
      <c r="W12" s="100"/>
      <c r="X12" s="100"/>
      <c r="Y12" s="100"/>
      <c r="Z12" s="115"/>
      <c r="AA12" s="115"/>
    </row>
    <row r="13" spans="1:27" s="123" customFormat="1" ht="24" customHeight="1" x14ac:dyDescent="0.25">
      <c r="A13" s="115"/>
      <c r="B13" s="238"/>
      <c r="C13" s="238"/>
      <c r="D13" s="231"/>
      <c r="E13" s="231"/>
      <c r="F13" s="232"/>
      <c r="G13" s="232"/>
      <c r="H13" s="233"/>
      <c r="I13" s="233"/>
      <c r="J13" s="234"/>
      <c r="K13" s="234"/>
      <c r="L13" s="115"/>
      <c r="N13" s="136">
        <v>3</v>
      </c>
      <c r="O13" s="136" t="s">
        <v>2</v>
      </c>
      <c r="P13" s="123" t="s">
        <v>291</v>
      </c>
      <c r="Q13" s="123" t="s">
        <v>290</v>
      </c>
      <c r="R13" s="124"/>
      <c r="S13" s="100"/>
      <c r="T13" s="100"/>
      <c r="U13" s="100"/>
      <c r="V13" s="100"/>
      <c r="W13" s="100"/>
      <c r="X13" s="100"/>
      <c r="Y13" s="100"/>
      <c r="Z13" s="115"/>
      <c r="AA13" s="115"/>
    </row>
    <row r="14" spans="1:27" s="123" customFormat="1" ht="24" customHeight="1" x14ac:dyDescent="0.25">
      <c r="A14" s="115"/>
      <c r="B14" s="238"/>
      <c r="C14" s="238"/>
      <c r="D14" s="231"/>
      <c r="E14" s="231"/>
      <c r="F14" s="232"/>
      <c r="G14" s="232"/>
      <c r="H14" s="233"/>
      <c r="I14" s="233"/>
      <c r="J14" s="234"/>
      <c r="K14" s="234"/>
      <c r="L14" s="115"/>
      <c r="N14" s="135">
        <v>2</v>
      </c>
      <c r="O14" s="134" t="s">
        <v>1</v>
      </c>
      <c r="P14" s="123" t="s">
        <v>289</v>
      </c>
      <c r="Q14" s="123" t="s">
        <v>288</v>
      </c>
      <c r="R14" s="124"/>
      <c r="S14" s="100"/>
      <c r="T14" s="100"/>
      <c r="U14" s="100"/>
      <c r="V14" s="100"/>
      <c r="W14" s="100"/>
      <c r="X14" s="100"/>
      <c r="Y14" s="100"/>
      <c r="Z14" s="115"/>
      <c r="AA14" s="115"/>
    </row>
    <row r="15" spans="1:27" s="123" customFormat="1" x14ac:dyDescent="0.25">
      <c r="A15" s="115"/>
      <c r="B15" s="12"/>
      <c r="C15" s="12"/>
      <c r="D15" s="20"/>
      <c r="E15" s="20"/>
      <c r="F15" s="20"/>
      <c r="G15" s="20"/>
      <c r="H15" s="20"/>
      <c r="I15" s="20"/>
      <c r="J15" s="20"/>
      <c r="K15" s="20"/>
      <c r="L15" s="115"/>
      <c r="N15" s="133">
        <v>1</v>
      </c>
      <c r="O15" s="132" t="s">
        <v>0</v>
      </c>
      <c r="P15" s="123" t="s">
        <v>287</v>
      </c>
      <c r="R15" s="124"/>
      <c r="S15" s="100"/>
      <c r="T15" s="100"/>
      <c r="U15" s="100"/>
      <c r="V15" s="100"/>
      <c r="W15" s="100"/>
      <c r="X15" s="100"/>
      <c r="Y15" s="100"/>
      <c r="Z15" s="115"/>
      <c r="AA15" s="115"/>
    </row>
    <row r="16" spans="1:27" s="123" customFormat="1" x14ac:dyDescent="0.25">
      <c r="A16" s="115"/>
      <c r="B16" s="12"/>
      <c r="C16" s="12"/>
      <c r="D16" s="20"/>
      <c r="E16" s="20"/>
      <c r="F16" s="20"/>
      <c r="G16" s="20"/>
      <c r="H16" s="20"/>
      <c r="I16" s="20"/>
      <c r="J16" s="20"/>
      <c r="K16" s="20"/>
      <c r="L16" s="115"/>
      <c r="N16" s="131"/>
      <c r="O16" s="130"/>
      <c r="R16" s="124"/>
      <c r="S16" s="100"/>
      <c r="T16" s="100"/>
      <c r="U16" s="100"/>
      <c r="V16" s="100"/>
      <c r="W16" s="100"/>
      <c r="X16" s="100"/>
      <c r="Y16" s="100"/>
      <c r="Z16" s="115"/>
      <c r="AA16" s="115"/>
    </row>
    <row r="17" spans="1:27" s="123" customFormat="1" x14ac:dyDescent="0.25">
      <c r="A17" s="115"/>
      <c r="B17" s="12"/>
      <c r="C17" s="12"/>
      <c r="D17" s="20"/>
      <c r="E17" s="20"/>
      <c r="F17" s="20"/>
      <c r="G17" s="20"/>
      <c r="H17" s="20"/>
      <c r="I17" s="20"/>
      <c r="J17" s="20"/>
      <c r="K17" s="20"/>
      <c r="L17" s="115"/>
      <c r="N17" s="115"/>
      <c r="O17" s="129"/>
      <c r="R17" s="124"/>
      <c r="S17" s="100"/>
      <c r="T17" s="100"/>
      <c r="U17" s="100"/>
      <c r="V17" s="100"/>
      <c r="W17" s="100"/>
      <c r="X17" s="100"/>
      <c r="Y17" s="100"/>
      <c r="Z17" s="115"/>
      <c r="AA17" s="115"/>
    </row>
    <row r="18" spans="1:27" s="123" customFormat="1" ht="31.5" x14ac:dyDescent="0.25">
      <c r="A18" s="115"/>
      <c r="B18" s="12"/>
      <c r="C18" s="12"/>
      <c r="D18" s="20"/>
      <c r="E18" s="20"/>
      <c r="F18" s="20"/>
      <c r="G18" s="20"/>
      <c r="H18" s="20"/>
      <c r="I18" s="20"/>
      <c r="J18" s="20"/>
      <c r="K18" s="20"/>
      <c r="L18" s="115"/>
      <c r="N18" s="115"/>
      <c r="O18" s="129"/>
      <c r="R18" s="124"/>
      <c r="S18" s="103" t="s">
        <v>260</v>
      </c>
      <c r="T18" s="103" t="s">
        <v>280</v>
      </c>
      <c r="U18" s="102" t="s">
        <v>279</v>
      </c>
      <c r="V18" s="102" t="s">
        <v>278</v>
      </c>
      <c r="W18" s="103" t="s">
        <v>277</v>
      </c>
      <c r="X18" s="102" t="s">
        <v>276</v>
      </c>
      <c r="Y18" s="101" t="s">
        <v>275</v>
      </c>
      <c r="Z18" s="121"/>
      <c r="AA18" s="115"/>
    </row>
    <row r="19" spans="1:27" s="123" customFormat="1" x14ac:dyDescent="0.25">
      <c r="A19" s="115"/>
      <c r="B19" s="12"/>
      <c r="C19" s="12"/>
      <c r="D19" s="20"/>
      <c r="E19" s="20"/>
      <c r="F19" s="20"/>
      <c r="G19" s="20"/>
      <c r="H19" s="20"/>
      <c r="I19" s="20"/>
      <c r="J19" s="20"/>
      <c r="K19" s="20"/>
      <c r="L19" s="115"/>
      <c r="N19" s="115"/>
      <c r="O19" s="129"/>
      <c r="R19" s="124"/>
      <c r="S19" s="100">
        <v>1</v>
      </c>
      <c r="T19" s="99" t="s">
        <v>274</v>
      </c>
      <c r="U19" s="95">
        <f>'Kriteria '!J20</f>
        <v>0</v>
      </c>
      <c r="V19" s="95">
        <f>'Kriteria '!J21</f>
        <v>0</v>
      </c>
      <c r="W19" s="92">
        <v>0.05</v>
      </c>
      <c r="X19" s="92">
        <f>'Kriteria '!AA10</f>
        <v>0</v>
      </c>
      <c r="Y19" s="96">
        <f>X19*W19</f>
        <v>0</v>
      </c>
      <c r="Z19" s="91"/>
      <c r="AA19" s="115"/>
    </row>
    <row r="20" spans="1:27" s="123" customFormat="1" x14ac:dyDescent="0.25">
      <c r="A20" s="115"/>
      <c r="B20" s="12"/>
      <c r="C20" s="12"/>
      <c r="D20" s="20"/>
      <c r="E20" s="20"/>
      <c r="F20" s="20"/>
      <c r="G20" s="20"/>
      <c r="H20" s="20"/>
      <c r="I20" s="20"/>
      <c r="J20" s="20"/>
      <c r="K20" s="20"/>
      <c r="L20" s="115"/>
      <c r="N20" s="115"/>
      <c r="O20" s="129"/>
      <c r="R20" s="124"/>
      <c r="S20" s="100"/>
      <c r="T20" s="103" t="s">
        <v>280</v>
      </c>
      <c r="U20" s="102" t="s">
        <v>279</v>
      </c>
      <c r="V20" s="102" t="s">
        <v>278</v>
      </c>
      <c r="W20" s="92"/>
      <c r="X20" s="92"/>
      <c r="Y20" s="96"/>
      <c r="Z20" s="91"/>
      <c r="AA20" s="115"/>
    </row>
    <row r="21" spans="1:27" s="123" customFormat="1" x14ac:dyDescent="0.25">
      <c r="A21" s="115"/>
      <c r="B21" s="227"/>
      <c r="C21" s="227"/>
      <c r="D21" s="227"/>
      <c r="E21" s="227"/>
      <c r="F21" s="20"/>
      <c r="G21" s="20"/>
      <c r="H21" s="20"/>
      <c r="I21" s="20"/>
      <c r="J21" s="20"/>
      <c r="K21" s="20"/>
      <c r="L21" s="115"/>
      <c r="N21" s="115"/>
      <c r="O21" s="129"/>
      <c r="R21" s="124"/>
      <c r="S21" s="100">
        <v>2</v>
      </c>
      <c r="T21" s="99" t="s">
        <v>273</v>
      </c>
      <c r="U21" s="95">
        <f>'Kriteria '!J42</f>
        <v>0</v>
      </c>
      <c r="V21" s="95">
        <f>'Kriteria '!J43</f>
        <v>0</v>
      </c>
      <c r="W21" s="92">
        <v>0.25</v>
      </c>
      <c r="X21" s="92">
        <f>'Kriteria '!AA32</f>
        <v>0</v>
      </c>
      <c r="Y21" s="96">
        <f>X21*W21</f>
        <v>0</v>
      </c>
      <c r="Z21" s="91"/>
      <c r="AA21" s="115"/>
    </row>
    <row r="22" spans="1:27" s="123" customFormat="1" x14ac:dyDescent="0.25">
      <c r="A22" s="115"/>
      <c r="B22" s="227"/>
      <c r="C22" s="227"/>
      <c r="D22" s="20"/>
      <c r="E22" s="20"/>
      <c r="F22" s="20"/>
      <c r="G22" s="20"/>
      <c r="H22" s="20"/>
      <c r="I22" s="20"/>
      <c r="J22" s="20"/>
      <c r="K22" s="20"/>
      <c r="L22" s="115"/>
      <c r="N22" s="115"/>
      <c r="O22" s="129"/>
      <c r="R22" s="124"/>
      <c r="S22" s="100"/>
      <c r="T22" s="103" t="s">
        <v>280</v>
      </c>
      <c r="U22" s="102" t="s">
        <v>279</v>
      </c>
      <c r="V22" s="102" t="s">
        <v>278</v>
      </c>
      <c r="W22" s="92"/>
      <c r="X22" s="92"/>
      <c r="Y22" s="96"/>
      <c r="Z22" s="91"/>
      <c r="AA22" s="115"/>
    </row>
    <row r="23" spans="1:27" s="123" customFormat="1" x14ac:dyDescent="0.25">
      <c r="A23" s="115"/>
      <c r="B23" s="12"/>
      <c r="C23" s="12"/>
      <c r="D23" s="20"/>
      <c r="E23" s="20"/>
      <c r="F23" s="20"/>
      <c r="G23" s="20"/>
      <c r="H23" s="20"/>
      <c r="I23" s="20"/>
      <c r="J23" s="20"/>
      <c r="K23" s="20"/>
      <c r="L23" s="115"/>
      <c r="N23" s="128" t="s">
        <v>260</v>
      </c>
      <c r="O23" s="127" t="s">
        <v>280</v>
      </c>
      <c r="R23" s="124"/>
      <c r="S23" s="100">
        <v>3</v>
      </c>
      <c r="T23" s="99" t="s">
        <v>272</v>
      </c>
      <c r="U23" s="95">
        <f>'Kriteria '!J105</f>
        <v>0</v>
      </c>
      <c r="V23" s="95">
        <f>'Kriteria '!J106</f>
        <v>0</v>
      </c>
      <c r="W23" s="92">
        <v>0.25</v>
      </c>
      <c r="X23" s="92">
        <f>'Kriteria '!AA95</f>
        <v>0</v>
      </c>
      <c r="Y23" s="96">
        <f>X23*W23</f>
        <v>0</v>
      </c>
      <c r="Z23" s="91"/>
      <c r="AA23" s="115"/>
    </row>
    <row r="24" spans="1:27" s="123" customFormat="1" x14ac:dyDescent="0.25">
      <c r="A24" s="115"/>
      <c r="B24" s="12"/>
      <c r="C24" s="12"/>
      <c r="D24" s="20"/>
      <c r="E24" s="20"/>
      <c r="F24" s="20"/>
      <c r="G24" s="20"/>
      <c r="H24" s="20"/>
      <c r="I24" s="20"/>
      <c r="J24" s="20"/>
      <c r="K24" s="20"/>
      <c r="L24" s="115"/>
      <c r="N24" s="67">
        <v>1</v>
      </c>
      <c r="O24" s="126" t="s">
        <v>286</v>
      </c>
      <c r="P24" s="125">
        <v>0.05</v>
      </c>
      <c r="R24" s="124"/>
      <c r="S24" s="100"/>
      <c r="T24" s="103" t="s">
        <v>280</v>
      </c>
      <c r="U24" s="102" t="s">
        <v>279</v>
      </c>
      <c r="V24" s="102" t="s">
        <v>278</v>
      </c>
      <c r="W24" s="92"/>
      <c r="X24" s="92"/>
      <c r="Y24" s="96"/>
      <c r="Z24" s="91"/>
      <c r="AA24" s="115"/>
    </row>
    <row r="25" spans="1:27" s="123" customFormat="1" x14ac:dyDescent="0.25">
      <c r="A25" s="115"/>
      <c r="B25" s="12"/>
      <c r="C25" s="12"/>
      <c r="D25" s="20"/>
      <c r="E25" s="20"/>
      <c r="F25" s="20"/>
      <c r="G25" s="20"/>
      <c r="H25" s="20"/>
      <c r="I25" s="20"/>
      <c r="J25" s="20"/>
      <c r="K25" s="20"/>
      <c r="L25" s="115"/>
      <c r="N25" s="67">
        <v>2</v>
      </c>
      <c r="O25" s="126" t="s">
        <v>285</v>
      </c>
      <c r="P25" s="125">
        <v>0.125</v>
      </c>
      <c r="R25" s="124"/>
      <c r="S25" s="100">
        <v>4</v>
      </c>
      <c r="T25" s="99" t="s">
        <v>271</v>
      </c>
      <c r="U25" s="244">
        <f>'Kriteria '!J123</f>
        <v>0</v>
      </c>
      <c r="V25" s="244">
        <f>'Kriteria '!J124</f>
        <v>0</v>
      </c>
      <c r="W25" s="92">
        <v>0.15</v>
      </c>
      <c r="X25" s="92">
        <f>'Kriteria '!AA113</f>
        <v>0</v>
      </c>
      <c r="Y25" s="96">
        <f>X25*W25</f>
        <v>0</v>
      </c>
      <c r="Z25" s="91"/>
      <c r="AA25" s="115"/>
    </row>
    <row r="26" spans="1:27" s="123" customFormat="1" x14ac:dyDescent="0.25">
      <c r="A26" s="115"/>
      <c r="B26" s="12"/>
      <c r="C26" s="12"/>
      <c r="D26" s="20"/>
      <c r="E26" s="20"/>
      <c r="F26" s="20"/>
      <c r="G26" s="20"/>
      <c r="H26" s="20"/>
      <c r="I26" s="20"/>
      <c r="J26" s="20"/>
      <c r="K26" s="20"/>
      <c r="L26" s="115"/>
      <c r="N26" s="67"/>
      <c r="O26" s="126"/>
      <c r="P26" s="125"/>
      <c r="R26" s="124"/>
      <c r="S26" s="100"/>
      <c r="T26" s="103" t="s">
        <v>280</v>
      </c>
      <c r="U26" s="102" t="s">
        <v>279</v>
      </c>
      <c r="V26" s="102" t="s">
        <v>278</v>
      </c>
      <c r="W26" s="92"/>
      <c r="X26" s="92"/>
      <c r="Y26" s="96"/>
      <c r="Z26" s="91"/>
      <c r="AA26" s="115"/>
    </row>
    <row r="27" spans="1:27" s="123" customFormat="1" x14ac:dyDescent="0.25">
      <c r="A27" s="115"/>
      <c r="B27" s="12"/>
      <c r="C27" s="12"/>
      <c r="D27" s="20"/>
      <c r="E27" s="20"/>
      <c r="F27" s="20"/>
      <c r="G27" s="20"/>
      <c r="H27" s="20"/>
      <c r="I27" s="20"/>
      <c r="J27" s="20"/>
      <c r="K27" s="20"/>
      <c r="L27" s="115"/>
      <c r="N27" s="67">
        <v>3</v>
      </c>
      <c r="O27" s="126" t="s">
        <v>284</v>
      </c>
      <c r="P27" s="125">
        <v>0.19230769230769232</v>
      </c>
      <c r="R27" s="124"/>
      <c r="S27" s="100">
        <v>5</v>
      </c>
      <c r="T27" s="99" t="s">
        <v>270</v>
      </c>
      <c r="U27" s="95">
        <f>'Kriteria '!J149</f>
        <v>0</v>
      </c>
      <c r="V27" s="95">
        <f>'Kriteria '!J150</f>
        <v>0</v>
      </c>
      <c r="W27" s="98">
        <v>0.1</v>
      </c>
      <c r="X27" s="92">
        <f>'Kriteria '!AA139</f>
        <v>0</v>
      </c>
      <c r="Y27" s="96">
        <f>X27*W27</f>
        <v>0</v>
      </c>
      <c r="Z27" s="91"/>
      <c r="AA27" s="115"/>
    </row>
    <row r="28" spans="1:27" s="123" customFormat="1" x14ac:dyDescent="0.25">
      <c r="A28" s="115"/>
      <c r="B28" s="12"/>
      <c r="C28" s="12"/>
      <c r="D28" s="20"/>
      <c r="E28" s="20"/>
      <c r="F28" s="20"/>
      <c r="G28" s="20"/>
      <c r="H28" s="20"/>
      <c r="I28" s="20"/>
      <c r="J28" s="20"/>
      <c r="K28" s="20"/>
      <c r="L28" s="115"/>
      <c r="N28" s="67"/>
      <c r="O28" s="126"/>
      <c r="P28" s="125"/>
      <c r="R28" s="124"/>
      <c r="S28" s="100"/>
      <c r="T28" s="103" t="s">
        <v>280</v>
      </c>
      <c r="U28" s="102" t="s">
        <v>279</v>
      </c>
      <c r="V28" s="102" t="s">
        <v>278</v>
      </c>
      <c r="W28" s="98"/>
      <c r="X28" s="92"/>
      <c r="Y28" s="96"/>
      <c r="Z28" s="91"/>
      <c r="AA28" s="115"/>
    </row>
    <row r="29" spans="1:27" s="123" customFormat="1" x14ac:dyDescent="0.25">
      <c r="A29" s="115"/>
      <c r="B29" s="12"/>
      <c r="C29" s="12"/>
      <c r="D29" s="20"/>
      <c r="E29" s="20"/>
      <c r="F29" s="20"/>
      <c r="G29" s="20"/>
      <c r="H29" s="20"/>
      <c r="I29" s="20"/>
      <c r="J29" s="20"/>
      <c r="K29" s="20"/>
      <c r="L29" s="115"/>
      <c r="N29" s="67">
        <v>4</v>
      </c>
      <c r="O29" s="126" t="s">
        <v>132</v>
      </c>
      <c r="P29" s="125">
        <v>0.15</v>
      </c>
      <c r="R29" s="124"/>
      <c r="S29" s="100">
        <v>6</v>
      </c>
      <c r="T29" s="99" t="s">
        <v>269</v>
      </c>
      <c r="U29" s="95">
        <f>'Kriteria '!J166</f>
        <v>0</v>
      </c>
      <c r="V29" s="95">
        <f>'Kriteria '!J167</f>
        <v>0</v>
      </c>
      <c r="W29" s="98">
        <v>0.1</v>
      </c>
      <c r="X29" s="92">
        <f>'Kriteria '!AA156</f>
        <v>0</v>
      </c>
      <c r="Y29" s="96">
        <f>X29*W29</f>
        <v>0</v>
      </c>
      <c r="Z29" s="91"/>
      <c r="AA29" s="115"/>
    </row>
    <row r="30" spans="1:27" s="123" customFormat="1" x14ac:dyDescent="0.25">
      <c r="A30" s="115"/>
      <c r="B30" s="12"/>
      <c r="C30" s="12"/>
      <c r="D30" s="20"/>
      <c r="E30" s="20"/>
      <c r="F30" s="20"/>
      <c r="G30" s="20"/>
      <c r="H30" s="20"/>
      <c r="I30" s="20"/>
      <c r="J30" s="20"/>
      <c r="K30" s="20"/>
      <c r="L30" s="115"/>
      <c r="N30" s="67"/>
      <c r="O30" s="126"/>
      <c r="P30" s="125"/>
      <c r="R30" s="124"/>
      <c r="S30" s="100"/>
      <c r="T30" s="103" t="s">
        <v>280</v>
      </c>
      <c r="U30" s="102" t="s">
        <v>279</v>
      </c>
      <c r="V30" s="102" t="s">
        <v>278</v>
      </c>
      <c r="W30" s="98"/>
      <c r="X30" s="92"/>
      <c r="Y30" s="96"/>
      <c r="Z30" s="91"/>
      <c r="AA30" s="115"/>
    </row>
    <row r="31" spans="1:27" s="123" customFormat="1" x14ac:dyDescent="0.25">
      <c r="A31" s="115"/>
      <c r="B31" s="12"/>
      <c r="C31" s="12"/>
      <c r="D31" s="20"/>
      <c r="E31" s="20"/>
      <c r="F31" s="20"/>
      <c r="G31" s="20"/>
      <c r="H31" s="20"/>
      <c r="I31" s="20"/>
      <c r="J31" s="20"/>
      <c r="K31" s="20"/>
      <c r="L31" s="115"/>
      <c r="N31" s="67">
        <v>5</v>
      </c>
      <c r="O31" s="126" t="s">
        <v>283</v>
      </c>
      <c r="P31" s="125">
        <v>8.3333333333333343E-2</v>
      </c>
      <c r="R31" s="124"/>
      <c r="S31" s="100">
        <v>7</v>
      </c>
      <c r="T31" s="99" t="s">
        <v>268</v>
      </c>
      <c r="U31" s="95">
        <f>'Kriteria '!J212</f>
        <v>0</v>
      </c>
      <c r="V31" s="95">
        <f>'Kriteria '!J213</f>
        <v>0</v>
      </c>
      <c r="W31" s="98">
        <v>0.1</v>
      </c>
      <c r="X31" s="92">
        <f>'Kriteria '!AA202</f>
        <v>0</v>
      </c>
      <c r="Y31" s="96">
        <f>X31*W31</f>
        <v>0</v>
      </c>
      <c r="Z31" s="91"/>
      <c r="AA31" s="115"/>
    </row>
    <row r="32" spans="1:27" s="123" customFormat="1" x14ac:dyDescent="0.25">
      <c r="A32" s="115"/>
      <c r="B32" s="12"/>
      <c r="C32" s="12"/>
      <c r="D32" s="20"/>
      <c r="E32" s="20"/>
      <c r="F32" s="20"/>
      <c r="G32" s="20"/>
      <c r="H32" s="20"/>
      <c r="I32" s="20"/>
      <c r="J32" s="20"/>
      <c r="K32" s="20"/>
      <c r="L32" s="115"/>
      <c r="N32" s="67"/>
      <c r="O32" s="120"/>
      <c r="P32" s="125"/>
      <c r="R32" s="124"/>
      <c r="S32" s="100"/>
      <c r="T32" s="99"/>
      <c r="U32" s="95"/>
      <c r="V32" s="95"/>
      <c r="W32" s="98"/>
      <c r="X32" s="92"/>
      <c r="Y32" s="96"/>
      <c r="Z32" s="91"/>
      <c r="AA32" s="115"/>
    </row>
    <row r="33" spans="1:27" x14ac:dyDescent="0.25">
      <c r="B33" s="116"/>
      <c r="C33" s="116"/>
      <c r="D33" s="12"/>
      <c r="E33" s="12"/>
      <c r="F33" s="12"/>
      <c r="G33" s="122"/>
      <c r="H33" s="116"/>
      <c r="I33" s="12"/>
      <c r="J33" s="121"/>
      <c r="K33" s="121"/>
      <c r="N33" s="67">
        <v>7</v>
      </c>
      <c r="O33" s="120" t="s">
        <v>282</v>
      </c>
      <c r="P33" s="119">
        <v>2.5000000000000001E-2</v>
      </c>
      <c r="S33" s="93"/>
      <c r="T33" s="93"/>
      <c r="U33" s="118"/>
      <c r="V33" s="118"/>
      <c r="W33" s="93"/>
      <c r="X33" s="93"/>
      <c r="Y33" s="94"/>
      <c r="Z33" s="90"/>
      <c r="AA33" s="19"/>
    </row>
    <row r="34" spans="1:27" x14ac:dyDescent="0.25">
      <c r="B34" s="115"/>
      <c r="C34" s="114"/>
      <c r="D34" s="113"/>
      <c r="E34" s="113"/>
      <c r="F34" s="113"/>
      <c r="H34" s="111"/>
      <c r="I34" s="111"/>
      <c r="J34" s="91"/>
      <c r="K34" s="91"/>
      <c r="N34" s="228" t="s">
        <v>281</v>
      </c>
      <c r="O34" s="228"/>
      <c r="P34" s="77"/>
      <c r="S34" s="93"/>
      <c r="T34" s="93"/>
      <c r="U34" s="93"/>
      <c r="V34" s="93"/>
      <c r="W34" s="93"/>
      <c r="X34" s="93"/>
      <c r="Y34" s="94"/>
      <c r="Z34" s="90"/>
      <c r="AA34" s="19"/>
    </row>
    <row r="35" spans="1:27" ht="47.25" x14ac:dyDescent="0.25">
      <c r="A35" s="117" t="s">
        <v>6</v>
      </c>
      <c r="B35" s="117"/>
      <c r="C35" s="117"/>
      <c r="D35" s="12"/>
      <c r="E35" s="12"/>
      <c r="F35" s="11"/>
      <c r="G35" s="9"/>
      <c r="H35" s="10"/>
      <c r="I35" s="10"/>
      <c r="J35" s="9"/>
      <c r="K35" s="91"/>
      <c r="N35" s="116"/>
      <c r="O35" s="116"/>
      <c r="P35" s="77"/>
      <c r="S35" s="93"/>
      <c r="T35" s="103" t="s">
        <v>280</v>
      </c>
      <c r="U35" s="101" t="s">
        <v>275</v>
      </c>
      <c r="V35" s="93"/>
      <c r="W35" s="93"/>
      <c r="X35" s="93"/>
      <c r="Y35" s="93"/>
      <c r="Z35" s="19"/>
      <c r="AA35" s="19"/>
    </row>
    <row r="36" spans="1:27" x14ac:dyDescent="0.25">
      <c r="A36" s="117" t="s">
        <v>5</v>
      </c>
      <c r="B36" s="117"/>
      <c r="C36" s="117"/>
      <c r="D36" s="117"/>
      <c r="E36" s="117"/>
      <c r="F36" s="117"/>
      <c r="G36" s="117"/>
      <c r="H36" s="117"/>
      <c r="I36" s="117"/>
      <c r="J36" s="117"/>
      <c r="K36" s="91"/>
      <c r="N36" s="116"/>
      <c r="O36" s="116"/>
      <c r="P36" s="77"/>
      <c r="S36" s="93"/>
      <c r="T36" s="103"/>
      <c r="U36" s="101"/>
      <c r="V36" s="93"/>
      <c r="W36" s="93"/>
      <c r="X36" s="93"/>
      <c r="Y36" s="93"/>
      <c r="Z36" s="19"/>
      <c r="AA36" s="19"/>
    </row>
    <row r="37" spans="1:27" x14ac:dyDescent="0.25">
      <c r="A37" s="140" t="s">
        <v>4</v>
      </c>
      <c r="B37" s="141"/>
      <c r="C37" s="141"/>
      <c r="D37" s="141"/>
      <c r="E37" s="141"/>
      <c r="F37" s="141"/>
      <c r="G37" s="141"/>
      <c r="H37" s="141"/>
      <c r="I37" s="141"/>
      <c r="J37" s="141"/>
      <c r="K37" s="91"/>
      <c r="N37" s="116"/>
      <c r="O37" s="116"/>
      <c r="P37" s="77"/>
      <c r="S37" s="93"/>
      <c r="T37" s="103"/>
      <c r="U37" s="101"/>
      <c r="V37" s="93"/>
      <c r="W37" s="93"/>
      <c r="X37" s="93"/>
      <c r="Y37" s="93"/>
      <c r="Z37" s="19"/>
      <c r="AA37" s="19"/>
    </row>
    <row r="38" spans="1:27" x14ac:dyDescent="0.25">
      <c r="K38" s="91"/>
      <c r="S38" s="93"/>
      <c r="T38" s="99" t="s">
        <v>274</v>
      </c>
      <c r="U38" s="94" t="e">
        <f>Y49</f>
        <v>#DIV/0!</v>
      </c>
      <c r="V38" s="93"/>
      <c r="W38" s="93"/>
      <c r="X38" s="93"/>
      <c r="Y38" s="93"/>
      <c r="Z38" s="19"/>
      <c r="AA38" s="19"/>
    </row>
    <row r="39" spans="1:27" x14ac:dyDescent="0.25">
      <c r="B39" s="115"/>
      <c r="C39" s="116"/>
      <c r="D39" s="12"/>
      <c r="E39" s="12"/>
      <c r="F39" s="113"/>
      <c r="H39" s="111"/>
      <c r="I39" s="111"/>
      <c r="J39" s="91"/>
      <c r="K39" s="91"/>
      <c r="S39" s="93"/>
      <c r="T39" s="99" t="s">
        <v>273</v>
      </c>
      <c r="U39" s="94" t="e">
        <f>Y50</f>
        <v>#DIV/0!</v>
      </c>
      <c r="V39" s="93"/>
      <c r="W39" s="93"/>
      <c r="X39" s="93"/>
      <c r="Y39" s="93"/>
      <c r="Z39" s="19"/>
      <c r="AA39" s="19"/>
    </row>
    <row r="40" spans="1:27" x14ac:dyDescent="0.25">
      <c r="B40" s="115"/>
      <c r="C40" s="114"/>
      <c r="D40" s="113"/>
      <c r="E40" s="113"/>
      <c r="F40" s="113"/>
      <c r="H40" s="111"/>
      <c r="I40" s="111"/>
      <c r="J40" s="91"/>
      <c r="K40" s="91"/>
      <c r="S40" s="93"/>
      <c r="T40" s="114" t="s">
        <v>272</v>
      </c>
      <c r="U40" s="90" t="e">
        <f>Y59</f>
        <v>#DIV/0!</v>
      </c>
      <c r="V40" s="19"/>
      <c r="W40" s="19"/>
      <c r="X40" s="19"/>
      <c r="Y40" s="93"/>
      <c r="Z40" s="19"/>
      <c r="AA40" s="19"/>
    </row>
    <row r="41" spans="1:27" x14ac:dyDescent="0.25">
      <c r="B41" s="115"/>
      <c r="C41" s="116"/>
      <c r="D41" s="12"/>
      <c r="E41" s="12"/>
      <c r="F41" s="113"/>
      <c r="H41" s="111"/>
      <c r="I41" s="111"/>
      <c r="J41" s="91"/>
      <c r="K41" s="91"/>
      <c r="S41" s="93"/>
      <c r="T41" s="114" t="s">
        <v>271</v>
      </c>
      <c r="U41" s="90" t="e">
        <f>Y60</f>
        <v>#DIV/0!</v>
      </c>
      <c r="V41" s="19"/>
      <c r="W41" s="19"/>
      <c r="X41" s="19"/>
      <c r="Y41" s="93"/>
      <c r="Z41" s="19"/>
      <c r="AA41" s="19"/>
    </row>
    <row r="42" spans="1:27" x14ac:dyDescent="0.25">
      <c r="B42" s="115"/>
      <c r="C42" s="114"/>
      <c r="D42" s="113"/>
      <c r="E42" s="113"/>
      <c r="F42" s="113"/>
      <c r="H42" s="111"/>
      <c r="I42" s="111"/>
      <c r="J42" s="91"/>
      <c r="K42" s="91"/>
      <c r="S42" s="93"/>
      <c r="T42" s="114" t="s">
        <v>270</v>
      </c>
      <c r="U42" s="90" t="e">
        <f>Y61</f>
        <v>#DIV/0!</v>
      </c>
      <c r="V42" s="19"/>
      <c r="W42" s="19"/>
      <c r="X42" s="19"/>
      <c r="Y42" s="93"/>
      <c r="Z42" s="19"/>
      <c r="AA42" s="19"/>
    </row>
    <row r="43" spans="1:27" s="107" customFormat="1" x14ac:dyDescent="0.25">
      <c r="A43" s="108"/>
      <c r="B43" s="115"/>
      <c r="C43" s="114"/>
      <c r="D43" s="113"/>
      <c r="E43" s="113"/>
      <c r="F43" s="113"/>
      <c r="G43" s="91"/>
      <c r="H43" s="112"/>
      <c r="I43" s="111"/>
      <c r="J43" s="91"/>
      <c r="K43" s="91"/>
      <c r="L43" s="108"/>
      <c r="R43" s="110"/>
      <c r="S43" s="109"/>
      <c r="T43" s="99" t="s">
        <v>269</v>
      </c>
      <c r="U43" s="94" t="e">
        <f>Y62</f>
        <v>#DIV/0!</v>
      </c>
      <c r="V43" s="109"/>
      <c r="W43" s="109"/>
      <c r="X43" s="109"/>
      <c r="Y43" s="109"/>
      <c r="Z43" s="108"/>
      <c r="AA43" s="108"/>
    </row>
    <row r="44" spans="1:27" s="107" customFormat="1" x14ac:dyDescent="0.25">
      <c r="A44" s="108"/>
      <c r="B44" s="115"/>
      <c r="C44" s="114"/>
      <c r="D44" s="113"/>
      <c r="E44" s="113"/>
      <c r="F44" s="113"/>
      <c r="G44" s="91"/>
      <c r="H44" s="112"/>
      <c r="I44" s="111"/>
      <c r="J44" s="91"/>
      <c r="K44" s="91"/>
      <c r="L44" s="108"/>
      <c r="R44" s="110"/>
      <c r="S44" s="109"/>
      <c r="T44" s="99" t="s">
        <v>268</v>
      </c>
      <c r="U44" s="94" t="e">
        <f>Y64</f>
        <v>#DIV/0!</v>
      </c>
      <c r="V44" s="109"/>
      <c r="W44" s="109"/>
      <c r="X44" s="109"/>
      <c r="Y44" s="109"/>
      <c r="Z44" s="108"/>
      <c r="AA44" s="108"/>
    </row>
    <row r="45" spans="1:27" s="107" customFormat="1" x14ac:dyDescent="0.25">
      <c r="A45" s="108"/>
      <c r="B45" s="115"/>
      <c r="C45" s="114"/>
      <c r="D45" s="113"/>
      <c r="E45" s="113"/>
      <c r="F45" s="113"/>
      <c r="G45" s="91"/>
      <c r="H45" s="112"/>
      <c r="I45" s="111"/>
      <c r="J45" s="91"/>
      <c r="K45" s="91"/>
      <c r="L45" s="108"/>
      <c r="R45" s="110"/>
      <c r="S45" s="109"/>
      <c r="T45" s="109"/>
      <c r="U45" s="109"/>
      <c r="V45" s="109"/>
      <c r="W45" s="109"/>
      <c r="X45" s="109"/>
      <c r="Y45" s="109"/>
      <c r="Z45" s="108"/>
      <c r="AA45" s="108"/>
    </row>
    <row r="46" spans="1:27" x14ac:dyDescent="0.25">
      <c r="B46" s="226"/>
      <c r="C46" s="226"/>
      <c r="D46" s="11"/>
      <c r="E46" s="11"/>
      <c r="F46" s="11"/>
      <c r="G46" s="9"/>
      <c r="H46" s="10"/>
      <c r="I46" s="106"/>
      <c r="J46" s="105"/>
      <c r="K46" s="105"/>
      <c r="S46" s="93"/>
      <c r="T46" s="93"/>
      <c r="U46" s="93"/>
      <c r="V46" s="93"/>
      <c r="W46" s="93"/>
      <c r="X46" s="93"/>
      <c r="Y46" s="93"/>
      <c r="Z46" s="19"/>
      <c r="AA46" s="19"/>
    </row>
    <row r="47" spans="1:27" x14ac:dyDescent="0.25">
      <c r="D47" s="104"/>
      <c r="E47" s="104"/>
      <c r="F47" s="104"/>
      <c r="S47" s="93"/>
      <c r="T47" s="93"/>
      <c r="U47" s="93"/>
      <c r="V47" s="93"/>
      <c r="W47" s="93"/>
      <c r="X47" s="93"/>
      <c r="Y47" s="93"/>
      <c r="Z47" s="19"/>
      <c r="AA47" s="19"/>
    </row>
    <row r="48" spans="1:27" ht="31.5" x14ac:dyDescent="0.25">
      <c r="S48" s="103" t="s">
        <v>260</v>
      </c>
      <c r="T48" s="103" t="s">
        <v>280</v>
      </c>
      <c r="U48" s="102" t="s">
        <v>279</v>
      </c>
      <c r="V48" s="102" t="s">
        <v>278</v>
      </c>
      <c r="W48" s="103" t="s">
        <v>277</v>
      </c>
      <c r="X48" s="102" t="s">
        <v>276</v>
      </c>
      <c r="Y48" s="101" t="s">
        <v>275</v>
      </c>
      <c r="Z48" s="19"/>
      <c r="AA48" s="19"/>
    </row>
    <row r="49" spans="19:27" x14ac:dyDescent="0.25">
      <c r="S49" s="100">
        <v>1</v>
      </c>
      <c r="T49" s="99" t="s">
        <v>274</v>
      </c>
      <c r="U49" s="95">
        <f>'Kriteria '!J20</f>
        <v>0</v>
      </c>
      <c r="V49" s="95">
        <f>'Kriteria '!J21</f>
        <v>0</v>
      </c>
      <c r="W49" s="92">
        <v>0.05</v>
      </c>
      <c r="X49" s="97" t="e">
        <f>'Kriteria '!J22</f>
        <v>#DIV/0!</v>
      </c>
      <c r="Y49" s="96" t="e">
        <f>X49*W49</f>
        <v>#DIV/0!</v>
      </c>
      <c r="Z49" s="19"/>
      <c r="AA49" s="19"/>
    </row>
    <row r="50" spans="19:27" x14ac:dyDescent="0.25">
      <c r="S50" s="100">
        <v>2</v>
      </c>
      <c r="T50" s="99" t="s">
        <v>273</v>
      </c>
      <c r="U50" s="95">
        <f>'Kriteria '!J42</f>
        <v>0</v>
      </c>
      <c r="V50" s="95">
        <f>'Kriteria '!J43</f>
        <v>0</v>
      </c>
      <c r="W50" s="92">
        <v>0.25</v>
      </c>
      <c r="X50" s="97" t="e">
        <f>'Kriteria '!J44</f>
        <v>#DIV/0!</v>
      </c>
      <c r="Y50" s="96" t="e">
        <f>X50*W50</f>
        <v>#DIV/0!</v>
      </c>
      <c r="Z50" s="19"/>
      <c r="AA50" s="19"/>
    </row>
    <row r="51" spans="19:27" x14ac:dyDescent="0.25">
      <c r="S51" s="100"/>
      <c r="T51" s="99"/>
      <c r="U51" s="95"/>
      <c r="V51" s="95"/>
      <c r="W51" s="92"/>
      <c r="X51" s="97"/>
      <c r="Y51" s="96"/>
      <c r="Z51" s="19"/>
      <c r="AA51" s="19"/>
    </row>
    <row r="52" spans="19:27" x14ac:dyDescent="0.25">
      <c r="S52" s="100"/>
      <c r="T52" s="99"/>
      <c r="U52" s="95"/>
      <c r="V52" s="95"/>
      <c r="W52" s="92"/>
      <c r="X52" s="97"/>
      <c r="Y52" s="96"/>
      <c r="Z52" s="19"/>
      <c r="AA52" s="19"/>
    </row>
    <row r="53" spans="19:27" x14ac:dyDescent="0.25">
      <c r="S53" s="100"/>
      <c r="T53" s="99"/>
      <c r="U53" s="95"/>
      <c r="V53" s="95"/>
      <c r="W53" s="92"/>
      <c r="X53" s="97"/>
      <c r="Y53" s="96"/>
      <c r="Z53" s="19"/>
      <c r="AA53" s="19"/>
    </row>
    <row r="54" spans="19:27" x14ac:dyDescent="0.25">
      <c r="S54" s="100"/>
      <c r="T54" s="99"/>
      <c r="U54" s="95"/>
      <c r="V54" s="95"/>
      <c r="W54" s="92"/>
      <c r="X54" s="97"/>
      <c r="Y54" s="96"/>
      <c r="Z54" s="19"/>
      <c r="AA54" s="19"/>
    </row>
    <row r="55" spans="19:27" x14ac:dyDescent="0.25">
      <c r="S55" s="100"/>
      <c r="T55" s="99"/>
      <c r="U55" s="95"/>
      <c r="V55" s="95"/>
      <c r="W55" s="92"/>
      <c r="X55" s="97"/>
      <c r="Y55" s="96"/>
      <c r="Z55" s="19"/>
      <c r="AA55" s="19"/>
    </row>
    <row r="56" spans="19:27" x14ac:dyDescent="0.25">
      <c r="S56" s="100"/>
      <c r="T56" s="99"/>
      <c r="U56" s="95"/>
      <c r="V56" s="95"/>
      <c r="W56" s="92"/>
      <c r="X56" s="97"/>
      <c r="Y56" s="96"/>
      <c r="Z56" s="19"/>
      <c r="AA56" s="19"/>
    </row>
    <row r="57" spans="19:27" x14ac:dyDescent="0.25">
      <c r="S57" s="100"/>
      <c r="T57" s="99"/>
      <c r="U57" s="95"/>
      <c r="V57" s="95"/>
      <c r="W57" s="92"/>
      <c r="X57" s="97"/>
      <c r="Y57" s="96"/>
      <c r="Z57" s="19"/>
      <c r="AA57" s="19"/>
    </row>
    <row r="58" spans="19:27" x14ac:dyDescent="0.25">
      <c r="S58" s="100"/>
      <c r="T58" s="99"/>
      <c r="U58" s="95"/>
      <c r="V58" s="95"/>
      <c r="W58" s="92"/>
      <c r="X58" s="97"/>
      <c r="Y58" s="96"/>
      <c r="Z58" s="19"/>
      <c r="AA58" s="19"/>
    </row>
    <row r="59" spans="19:27" x14ac:dyDescent="0.25">
      <c r="S59" s="100">
        <v>3</v>
      </c>
      <c r="T59" s="99" t="s">
        <v>272</v>
      </c>
      <c r="U59" s="95">
        <f>'Kriteria '!J105</f>
        <v>0</v>
      </c>
      <c r="V59" s="95">
        <f>'Kriteria '!J106</f>
        <v>0</v>
      </c>
      <c r="W59" s="92">
        <v>0.25</v>
      </c>
      <c r="X59" s="97" t="e">
        <f>'Kriteria '!J107</f>
        <v>#DIV/0!</v>
      </c>
      <c r="Y59" s="96" t="e">
        <f>X59*W59</f>
        <v>#DIV/0!</v>
      </c>
      <c r="Z59" s="19"/>
      <c r="AA59" s="19"/>
    </row>
    <row r="60" spans="19:27" x14ac:dyDescent="0.25">
      <c r="S60" s="100">
        <v>4</v>
      </c>
      <c r="T60" s="99" t="s">
        <v>271</v>
      </c>
      <c r="U60" s="95">
        <f>'Kriteria '!J123</f>
        <v>0</v>
      </c>
      <c r="V60" s="95">
        <f>'Kriteria '!J124</f>
        <v>0</v>
      </c>
      <c r="W60" s="92">
        <v>0.15</v>
      </c>
      <c r="X60" s="97" t="e">
        <f>'Kriteria '!J125</f>
        <v>#DIV/0!</v>
      </c>
      <c r="Y60" s="96" t="e">
        <f>X60*W60</f>
        <v>#DIV/0!</v>
      </c>
      <c r="Z60" s="19"/>
      <c r="AA60" s="19"/>
    </row>
    <row r="61" spans="19:27" x14ac:dyDescent="0.25">
      <c r="S61" s="100">
        <v>5</v>
      </c>
      <c r="T61" s="99" t="s">
        <v>270</v>
      </c>
      <c r="U61" s="95">
        <f>'Kriteria '!J149</f>
        <v>0</v>
      </c>
      <c r="V61" s="95">
        <f>'Kriteria '!J150</f>
        <v>0</v>
      </c>
      <c r="W61" s="98">
        <v>0.1</v>
      </c>
      <c r="X61" s="97" t="e">
        <f>'Kriteria '!J151</f>
        <v>#DIV/0!</v>
      </c>
      <c r="Y61" s="96" t="e">
        <f>X61*W61</f>
        <v>#DIV/0!</v>
      </c>
      <c r="Z61" s="19"/>
      <c r="AA61" s="19"/>
    </row>
    <row r="62" spans="19:27" x14ac:dyDescent="0.25">
      <c r="S62" s="100">
        <v>6</v>
      </c>
      <c r="T62" s="99" t="s">
        <v>269</v>
      </c>
      <c r="U62" s="95">
        <f>'Kriteria '!J166</f>
        <v>0</v>
      </c>
      <c r="V62" s="95">
        <f>V29</f>
        <v>0</v>
      </c>
      <c r="W62" s="98">
        <v>0.1</v>
      </c>
      <c r="X62" s="97" t="e">
        <f>'Kriteria '!J168</f>
        <v>#DIV/0!</v>
      </c>
      <c r="Y62" s="96" t="e">
        <f>X62*W62</f>
        <v>#DIV/0!</v>
      </c>
      <c r="Z62" s="19"/>
      <c r="AA62" s="19"/>
    </row>
    <row r="63" spans="19:27" x14ac:dyDescent="0.25">
      <c r="S63" s="100"/>
      <c r="T63" s="99"/>
      <c r="U63" s="95"/>
      <c r="V63" s="95"/>
      <c r="W63" s="98"/>
      <c r="X63" s="97"/>
      <c r="Y63" s="96"/>
      <c r="Z63" s="19"/>
      <c r="AA63" s="19"/>
    </row>
    <row r="64" spans="19:27" x14ac:dyDescent="0.25">
      <c r="S64" s="100">
        <v>7</v>
      </c>
      <c r="T64" s="99" t="s">
        <v>268</v>
      </c>
      <c r="U64" s="95">
        <f>U31</f>
        <v>0</v>
      </c>
      <c r="V64" s="95">
        <f>V31</f>
        <v>0</v>
      </c>
      <c r="W64" s="98">
        <v>0.1</v>
      </c>
      <c r="X64" s="97" t="e">
        <f>'Kriteria '!J214</f>
        <v>#DIV/0!</v>
      </c>
      <c r="Y64" s="96" t="e">
        <f>X64*W64</f>
        <v>#DIV/0!</v>
      </c>
      <c r="Z64" s="19"/>
      <c r="AA64" s="19"/>
    </row>
    <row r="65" spans="19:27" x14ac:dyDescent="0.25">
      <c r="S65" s="100"/>
      <c r="T65" s="99"/>
      <c r="U65" s="95"/>
      <c r="V65" s="95"/>
      <c r="W65" s="98"/>
      <c r="X65" s="97"/>
      <c r="Y65" s="96"/>
      <c r="Z65" s="19"/>
      <c r="AA65" s="19"/>
    </row>
    <row r="66" spans="19:27" x14ac:dyDescent="0.25">
      <c r="S66" s="100"/>
      <c r="T66" s="99"/>
      <c r="U66" s="95"/>
      <c r="V66" s="95"/>
      <c r="W66" s="98"/>
      <c r="X66" s="97"/>
      <c r="Y66" s="96"/>
      <c r="Z66" s="19"/>
      <c r="AA66" s="19"/>
    </row>
    <row r="67" spans="19:27" x14ac:dyDescent="0.25">
      <c r="S67" s="100"/>
      <c r="T67" s="99"/>
      <c r="U67" s="95"/>
      <c r="V67" s="95"/>
      <c r="W67" s="98"/>
      <c r="X67" s="97"/>
      <c r="Y67" s="96"/>
      <c r="Z67" s="19"/>
      <c r="AA67" s="19"/>
    </row>
    <row r="68" spans="19:27" x14ac:dyDescent="0.25">
      <c r="S68" s="100"/>
      <c r="T68" s="99"/>
      <c r="U68" s="95"/>
      <c r="V68" s="95"/>
      <c r="W68" s="98"/>
      <c r="X68" s="97"/>
      <c r="Y68" s="96"/>
      <c r="Z68" s="19"/>
      <c r="AA68" s="19"/>
    </row>
    <row r="69" spans="19:27" x14ac:dyDescent="0.25">
      <c r="S69" s="93"/>
      <c r="T69" s="93"/>
      <c r="U69" s="95">
        <f>SUM(U49:U64)</f>
        <v>0</v>
      </c>
      <c r="V69" s="95">
        <f>SUM(V49:V64)</f>
        <v>0</v>
      </c>
      <c r="W69" s="94">
        <f>SUM(W49:W64)</f>
        <v>1</v>
      </c>
      <c r="X69" s="93"/>
      <c r="Y69" s="92" t="e">
        <f>SUM(Y49:Y64)</f>
        <v>#DIV/0!</v>
      </c>
      <c r="Z69" s="19"/>
      <c r="AA69" s="19"/>
    </row>
    <row r="72" spans="19:27" ht="9.9499999999999993" customHeight="1" x14ac:dyDescent="0.25"/>
  </sheetData>
  <sheetProtection algorithmName="SHA-512" hashValue="R7FxrRcwgtgj1TonC+yVLxb1chQCYS2FfmDuHGpJcktMMRpd2VzXd+DyzJTHZ4pIW2iVc3dzt5u6ZBi78mel/A==" saltValue="0BNOxmgMmr11efimWTqNtA==" spinCount="100000" sheet="1" objects="1" scenarios="1" selectLockedCells="1" selectUnlockedCells="1"/>
  <mergeCells count="23">
    <mergeCell ref="B2:W2"/>
    <mergeCell ref="B4:C4"/>
    <mergeCell ref="D4:I4"/>
    <mergeCell ref="B5:C5"/>
    <mergeCell ref="D5:I5"/>
    <mergeCell ref="B6:C6"/>
    <mergeCell ref="D6:I6"/>
    <mergeCell ref="B10:C14"/>
    <mergeCell ref="D10:E11"/>
    <mergeCell ref="F10:G11"/>
    <mergeCell ref="H10:I11"/>
    <mergeCell ref="J10:K11"/>
    <mergeCell ref="X11:Y11"/>
    <mergeCell ref="D12:E14"/>
    <mergeCell ref="F12:G14"/>
    <mergeCell ref="H12:I14"/>
    <mergeCell ref="J12:K14"/>
    <mergeCell ref="B46:C46"/>
    <mergeCell ref="B21:C21"/>
    <mergeCell ref="D21:E21"/>
    <mergeCell ref="B22:C22"/>
    <mergeCell ref="N34:O34"/>
    <mergeCell ref="A37:J37"/>
  </mergeCells>
  <conditionalFormatting sqref="D13:I14 D12:J12">
    <cfRule type="expression" dxfId="4" priority="1" stopIfTrue="1">
      <formula>$D$12&gt;=90%</formula>
    </cfRule>
    <cfRule type="expression" dxfId="3" priority="2" stopIfTrue="1">
      <formula>$D$12&gt;=80%</formula>
    </cfRule>
    <cfRule type="expression" dxfId="2" priority="3" stopIfTrue="1">
      <formula>$D$12&gt;=70%</formula>
    </cfRule>
    <cfRule type="expression" dxfId="1" priority="4" stopIfTrue="1">
      <formula>$D$12&gt;=60%</formula>
    </cfRule>
    <cfRule type="expression" dxfId="0" priority="5" stopIfTrue="1">
      <formula>$D$12&lt;=59%</formula>
    </cfRule>
  </conditionalFormatting>
  <pageMargins left="0.33" right="0.17" top="0.75" bottom="0.75" header="0.3" footer="0.3"/>
  <pageSetup paperSize="9" scale="46" fitToHeight="0" orientation="landscape"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Kriteria </vt:lpstr>
      <vt:lpstr>Dashboard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Azman</dc:creator>
  <cp:lastModifiedBy>Mohd Faiz</cp:lastModifiedBy>
  <dcterms:created xsi:type="dcterms:W3CDTF">2017-10-23T08:27:10Z</dcterms:created>
  <dcterms:modified xsi:type="dcterms:W3CDTF">2017-10-27T08:37:00Z</dcterms:modified>
</cp:coreProperties>
</file>